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195" windowHeight="12780" activeTab="4"/>
  </bookViews>
  <sheets>
    <sheet name="REKAPITULACIJA" sheetId="1" r:id="rId1"/>
    <sheet name="GO dela_PISARNA" sheetId="2" r:id="rId2"/>
    <sheet name="GO dela_PLOŠČAD" sheetId="3" r:id="rId3"/>
    <sheet name="E.I.-ZU" sheetId="4" r:id="rId4"/>
    <sheet name="E.I.-PISARNA" sheetId="5" r:id="rId5"/>
  </sheets>
  <definedNames/>
  <calcPr fullCalcOnLoad="1"/>
</workbook>
</file>

<file path=xl/sharedStrings.xml><?xml version="1.0" encoding="utf-8"?>
<sst xmlns="http://schemas.openxmlformats.org/spreadsheetml/2006/main" count="653" uniqueCount="386">
  <si>
    <t xml:space="preserve">ZEMELJSKA DELA                       </t>
  </si>
  <si>
    <t xml:space="preserve">OBRTNIŠKA DELA SKUPAJ        </t>
  </si>
  <si>
    <t>REKAPITULACIJA</t>
  </si>
  <si>
    <t>A</t>
  </si>
  <si>
    <t>GRADBENA DELA</t>
  </si>
  <si>
    <t>B</t>
  </si>
  <si>
    <t>BETONSKA DELA</t>
  </si>
  <si>
    <t>ZIDARSKA DELA</t>
  </si>
  <si>
    <t>TESARSKA DELA</t>
  </si>
  <si>
    <t>OBRTNIŠKA DELA</t>
  </si>
  <si>
    <t xml:space="preserve">B </t>
  </si>
  <si>
    <t xml:space="preserve">TESARSKA DELA                            </t>
  </si>
  <si>
    <t xml:space="preserve">GRADBENA DELA SKUPAJ                                 </t>
  </si>
  <si>
    <t xml:space="preserve">BETONSKA DELA SKUPAJ  </t>
  </si>
  <si>
    <t xml:space="preserve">ZIDARSKA DELA SKUPAJ   </t>
  </si>
  <si>
    <t xml:space="preserve">TESARSKA DELA SKUPAJ </t>
  </si>
  <si>
    <t>PRIPRAVLJALNA IN RUŠITVENA DELA</t>
  </si>
  <si>
    <t>PRIPRAVLJALNA IN RUŠITVENA DELA SKUPAJ</t>
  </si>
  <si>
    <t xml:space="preserve">ZEMELJSKA DELA SKUPAJ  </t>
  </si>
  <si>
    <t>ZEMELJSKA DELA</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</si>
  <si>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</si>
  <si>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SKUPAJ BREZ DDV EUR</t>
  </si>
  <si>
    <t>SKUPAJ Z DDV EUR</t>
  </si>
  <si>
    <t>KERAMIČARSKA DELA</t>
  </si>
  <si>
    <t>KERAMIČARSKA DELA SKUPAJ</t>
  </si>
  <si>
    <t>EM</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</si>
  <si>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</si>
  <si>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m2</t>
  </si>
  <si>
    <t>kos</t>
  </si>
  <si>
    <t>ALU IZDELKI</t>
  </si>
  <si>
    <t>ALU IZDELKI SKUPAJ</t>
  </si>
  <si>
    <t>DDV 22%</t>
  </si>
  <si>
    <t xml:space="preserve">OZNAKA VR2: </t>
  </si>
  <si>
    <t>OPIS:</t>
  </si>
  <si>
    <t>DETAJLE DOLOČI PROIZVAJALEC</t>
  </si>
  <si>
    <t xml:space="preserve">OZNAKA VR1: </t>
  </si>
  <si>
    <t>KRILNO ODPIRANJE</t>
  </si>
  <si>
    <t>OKVIRJI:  ALU, BARVA ANTRACIT</t>
  </si>
  <si>
    <t xml:space="preserve">RUŠENJE OBSTOJEČEGA NOTRANJEGA TLAKA IZ BETONSKIH TLAKOVCEV IN BETONSKE PODLOGE SKUPNE DEB. 12-15 CM.        </t>
  </si>
  <si>
    <t>PAZLJIVA ODSTRANITEV OBSTOJEČIH NOTRANJIH KOVINSKIH VRAT VEL. NAD 2,00 DO 4,00 M2.</t>
  </si>
  <si>
    <t>STROJNI IN DELNO ROČNI ODKOP V TERENU III.-IV. KTG. GLOBINE DO 20 CM, Z ODVOZOM IZKOPANEGA MATERIALA V KRAJEVNO DEPONIJO NA RAZDALJI DO 15,00 KM VKLJUČNO S PLAČILOM VSEH KOMUNALNIH PRISTOJBIN IN TAKS ALI PA V DRUGO STALNO DEPONIJO PO PRESOJI IZVAJALCA. IZKOP SE IZVAJA V NOTRANJOSTI OBJEKTA!</t>
  </si>
  <si>
    <t>STROJNI IN DELNO ROČNI IZKOP JARKOV ZA PASOVNE TEMELJE V TERENU III.-IV. KTG., Z ODVOZOM IZKOPANEGA MATERIALA V KRAJEVNO DEPONIJO NA RAZDALJI DO 15,00 KM VKLJUČNO S PLAČILOM VSEH KOMUNALNIH PRISTOJBIN IN TAKS ALI PA V DRUGO STALNO DEPONIJO PO PRESOJI IZVAJALCA. IZKOP SE IZVAJA V NOTRANJOSTI OBJEKTA!</t>
  </si>
  <si>
    <t xml:space="preserve">ROČNO PLANIRANJE DNA PASOVNEGA TEMELJA S TOČNOSTJO +- 3 CM Z UTRDITVIJO. </t>
  </si>
  <si>
    <t xml:space="preserve">ROČNO PLANIRANJE TERENA MED PASOVNIMI TEMELJI POD NOTRANJIM TLAKOM S TOČNOSTJO +- 3 CM Z UTRDITVIJO. </t>
  </si>
  <si>
    <t xml:space="preserve">DOBAVA IN NAPRAVA ZMRZLINSKO ODPORNE TAMPONSKE PODLOGE GRANULACIJE 0/32 MM V SLOJU DEBELINE 20 CM, MED PASOVNIMI TEMELJI POD NOTRANJIM TLAKOM, Z IZRAVNAVO POVRŠINE S TOČNOSTJO +- 1 CM IN UTRDITVIJO NA PREDPISANO ZBITOST. </t>
  </si>
  <si>
    <t>VRTANJE LUKENJ GLOBINE DO 30 CM V OBSTOJEČE AB KONSTRUKCIJE, RAZPRAŠITEV VRTIN TER VGRADITEV SIDERNIH PALIC IZ REBRASTE ARMATURE FI 10-16 MM, DOLŽINE 50-150 CM IN ZALITJE Z DONIPOKS LEPILOM - ZA SIDRANJE NOVIH AB KONSTRUKCIJ (PASOVNI TEMELJ, VERTIKALNE IN HORIZONTALNE ZIDNE VEZI, NADVRATNE PREKLADE...) V OBSTOJEČE AB KONSTRUKCIJE.</t>
  </si>
  <si>
    <t>NAPRAVA, MONTAŽA IN DEMONTAŽA ENOSTRANSKEGA IN DVOSTRANSKEGA OPAŽA ZA AB PASOVNI TEMELJ.</t>
  </si>
  <si>
    <t>NAPRAVA, MONTAŽA IN DEMONTAŽA OPAŽA ZA ROBOVE AB TALNE PLOŠČE VIŠ. 15 CM.</t>
  </si>
  <si>
    <t>NAPRAVA, MONTAŽA IN DEMONTAŽA OPAŽA ZA AB NADVRATNE PREKLADE, Z VIŠINO PODPIRANJA DO 3,00 M.</t>
  </si>
  <si>
    <t>NAPRAVA, MONTAŽA IN DEMONTAŽA OPAŽA ZA AB HORIZONTALNE ZIDNE VEZI VIŠINE DO 25 CM.</t>
  </si>
  <si>
    <t>NAPRAVA, MONTAŽA IN DEMONTAŽA OPAŽA ZA AB VERTIKALNE ZIDNE VEZI.</t>
  </si>
  <si>
    <t>SLIKO-PLESKARSKA DELA</t>
  </si>
  <si>
    <t>SLIKO-PLESKARSKA DELA SKUPAJ</t>
  </si>
  <si>
    <r>
      <t>ŠT. PROJEKTA:</t>
    </r>
    <r>
      <rPr>
        <b/>
        <sz val="10"/>
        <color indexed="8"/>
        <rFont val="SL Dutch"/>
        <family val="0"/>
      </rPr>
      <t xml:space="preserve"> 234-2022</t>
    </r>
  </si>
  <si>
    <t xml:space="preserve">MAVČNE STENE IN STROPI                    </t>
  </si>
  <si>
    <t>MAVČNE STENE IN STROPI SKUPAJ</t>
  </si>
  <si>
    <t>MAVČNE STENE IN STROPI</t>
  </si>
  <si>
    <t xml:space="preserve">STEKLO: DVOSLOJNI TERMOPAN </t>
  </si>
  <si>
    <t xml:space="preserve">OZNAKA VR3: </t>
  </si>
  <si>
    <t>OKVIRJI:  TOPLOTNO IZOLATIVNI ALU, BARVA ANTRACIT</t>
  </si>
  <si>
    <t xml:space="preserve">DOBAVA IN VGRAJEVANJE PODLOŽNEGA BETONA POD PASOVNIM TEMELJEM DEBELINE 10 CM Z BETONOM C 8/10. </t>
  </si>
  <si>
    <t>DOBAVA IN KRPANJE GROBEGA IN FINEGA NOTRANJEGA OMETA OPEČNIH IN BETONSKIH ZIDOV Z GACM 1:2:6 IN FAM 1:3 S PREDHODNIM OBRIZGOM Z RCM 1:2 (OKROG ODSTRANJENIH OZIROMA ZAMENJANIH VRAT,  NA MESTIH NOVIH POZIDAV…)</t>
  </si>
  <si>
    <t>DOBAVA IN IZDELAVA FASADNEGA OMETA NA OPEČNEM FASADNEM ZIDU: - CEMENTNI OBRIZG, - GROBI IN FINI OMET (DEBELINA OMETA DO 3,0 CM), - NAPRAVA ZAKLJUČNEGA SLOJA FASADNEGA OMETA (BARVA PO IZBORU ARHITEKTA).</t>
  </si>
  <si>
    <t>DOBAVA IN OBLOGA OBZIDNE STENCE VIŠINE DO 10 CM S TOVARNIŠKO IZDELANIMI KERAMIČNIMI ELEMENTI NA LEPILO VKLJUČNO S FUGIRANJEM S FUGIRNO MASO. KERAMIKA ENAKA KERAMIKI IZ POSTAVKE B-2/1.</t>
  </si>
  <si>
    <t>NOTRANJA ZASTEKLENA VRATA - VHOD V PISARNO</t>
  </si>
  <si>
    <t>NOTRANJA ZASTEKLENA VRATA - HODNIK</t>
  </si>
  <si>
    <t xml:space="preserve">DOBAVA IN MONTAŽA NOTRANJIH PREDELNIH MONTAŽNIH STEN PO SISTEMU KNAUF W112 IZ MAVČNOKARTONSKIH PLOŠČ NA POCINKANI PODKONSTRUKCIJI V SESTOJU: - 2X MAVČNA PLOŠČA (npr. Knauf GKB) DEB. 2,5 CM, - KOVINSKA PODKONSTRUKCIJA (npr Knauf CW100) + MED PROFILI IZOLACIJA (npr. KnaufInsulation NaturBoard Fit-G 5,0 CM, 625/1000mm) DEB. 10,0 CM, - 2X MAVČNA PLOŠČA (npr. Knauf GKB) DEB. 2,5 CM. STIKI MED PLOŠČAMI SO TESNJENI S SILIKONSKIM KITOM IN BANDAŽIRANI. NA STIKIH S STENO, STROPOM IN TLEMI JE TREBA UPORABITI TESNILNI TRAK. STENE DEBELINE 15,0 CM, VIŠINE DO 3,50 M. </t>
  </si>
  <si>
    <t>DOPLAČILO NA POSTAVKO B-1/1. ZA OJAČITEV ZA VRATA VR1 VEL. 90/210 CM V MAVČNOKARTONSKI PREDELNI STENI.</t>
  </si>
  <si>
    <t>DOBAVA IN OBLOGA BETONSKIH ALI OPEČNIH ZIDOV Z NOTRANJE STRANI (v prostorih) PO SISTEMU KOT NPR. KNAUF: - OBLOGA IZ NAVADNIH MAVČNIH PLOŠČ DEB. 2X1,25 CM, - POC. FE PODKONSTRUKCIJA MK OBLOGE, - TERMOIZOLACIJA KAMENA VOLNA DEB. 10 CM, - PAROPROPUSTNA FOLIJA. STIKI MED PLOŠČAMI SO TESNJENI IN BANDAŽIRANI. V CENI JE ZAJETI TUDI IZDELAVO IN OBDELAVO VRATNIH ODPRTIN V STENAH IN OBDELAVO ŠPALET OKROG VRAT.</t>
  </si>
  <si>
    <t>DOBAVA IN OBLOGA BETONSKIH ALI OPEČNIH ZIDOV Z NOTRANJE STRANI (v prostorih) PO SISTEMU KOT NPR. KNAUF: - OBLOGA IZ NAVADNIH MAVČNIH PLOŠČ DEB. 2X1,25 CM, - POC. FE PODKONSTRUKCIJA MK OBLOGE, - TERMOIZOLACIJA KAMENA VOLNA DEB. 14 CM, - PAROPROPUSTNA FOLIJA. STIKI MED PLOŠČAMI SO TESNJENI IN BANDAŽIRANI. V CENI JE ZAJETI TUDI IZDELAVO IN OBDELAVO VRATNIH ODPRTIN V STENAH IN OBDELAVO ŠPALET OKROG VRAT.</t>
  </si>
  <si>
    <t>ENAKO KOT POSTAVKA A-4/4., LE DELNA POZIDAVA OBSTOJEČIH ODPRTIN.</t>
  </si>
  <si>
    <t>DIMENZIJE: 120X230 CM</t>
  </si>
  <si>
    <t>ZUNANJA ZASTEKLENA VRATA - HODNIK</t>
  </si>
  <si>
    <t>STEKLO: TROSLOJNI TERMOPAN</t>
  </si>
  <si>
    <t>KRILNO ODPIRANJE NAVZVEN - KLJUKA E - 179</t>
  </si>
  <si>
    <t>UREDITEV IN ORGANIZACIJA GRADBIŠČA SKLADNO Z VARNOSTNIM NAČRTOM IN TEHNOLOGIJO IZVAJALCA DEL: - POSTAVITEV GRADBIŠČNE ZAŠČITNE OGRAJE Z VRATI, POSTAVITEV GRADBIŠČNE TABLE SKLADNO Z GZ,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</si>
  <si>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postavka</t>
  </si>
  <si>
    <t>količina</t>
  </si>
  <si>
    <t>cena/EM</t>
  </si>
  <si>
    <t>znesek [EUR]</t>
  </si>
  <si>
    <t>IZDELAVA VARNOSTNEGA NAČRTA IN NAČRTA ORGANIZACIJE GRADBIŠČA.</t>
  </si>
  <si>
    <t>KOS</t>
  </si>
  <si>
    <t>KPL</t>
  </si>
  <si>
    <t>V CENAH ZA ENOTO PRI RUŠITVENIH DELIH JE UPOŠTEVATI SLEDEČE: VES UPORABEN MATERIAL PRIDOBLJEN PRI RUŠENJU MORA IZVAJALEC DEL DEPONIRATI NA DEPONIJO NAROČNIKA, NEUPORABNEGA PA ODVOZITI V KRAJEVNO DEPONIJO VKLJUČNO S PLAČILOM VSEH KOMUNALNIH PRISTOJBIN IN TAKS. OBRAČUN SE OPRAVI PO PROSTORNINI RUŠEVIN (M3) V NERAZSUTEM STANJU!</t>
  </si>
  <si>
    <t>OPOMBE:</t>
  </si>
  <si>
    <t>M3</t>
  </si>
  <si>
    <t>M2</t>
  </si>
  <si>
    <t xml:space="preserve">DOBAVA IN ZASIP ZA AB PASOVNIMI TEMELJI (NA ZUNANJI IN NOTRANJI STRANI) Z ZMRZLINSKO ODPORNIM TAMPONSKIM MATERIALOM GRANULACIJE 0/32 MM, VGRAJEVANJE V PLASTEH PO 20-30 CM, Z IZRAVNAVO POVRŠINE S TOČNOSTJO +- 3 CM IN UTRDITVIJO NA PREDPISANO ZBITOST. </t>
  </si>
  <si>
    <t xml:space="preserve">DOBAVA IN BETONIRANJE ARMIRANO-BETONSKEGA PASOVNEGA TEMELJA Z BETONOM C 25/30 XC2; Dmax 22, S4, po ZAHTEVAH SIST EN 206-1 IN 1026. </t>
  </si>
  <si>
    <t xml:space="preserve">DOBAVA IN BETONIRANJE ARMIRANO-BETONSKE TALNE PLOŠČE DEBELINE 15 CM Z BETONOM C 25/30 XC2; Dmax 16, S4, PO ZAHTEVAH SIST EN 206-1 IN 1026, Z ZGLADITVIJO POVRŠINE ZA KASNEJŠE POLAGANJE HORIZONTALNE HIDROIZOLACIJE. </t>
  </si>
  <si>
    <t>DOBAVA IN BETONIRANJE ARMIRANO-BETONSKIH KONSTRUKCIJ Z BETONOM C 25/30 XC2; Dmax 16, S4, PO ZAHTEVAH SIST EN 206-1 IN 1026: VERTIKALNE ZIDNE VEZI, HORIZONTALNE ZIDNE VEZI, NADVRATNE PREKLADE.</t>
  </si>
  <si>
    <t>ČIŠČENJE IN PRANJE POVRŠINE OBSTOJEČIH  KONSTRUKCIJ TER PREMAZ Z ELASTOSILOM ZA BOLJŠO OPRIJEMLJIVOST (STIK STARI IN NOVI BETON).</t>
  </si>
  <si>
    <t>KG</t>
  </si>
  <si>
    <t>DOBAVA IN MONTAŽA REBRASTE ARMATURE B 500 B DO FI 12 MM.</t>
  </si>
  <si>
    <t>DOBAVA IN MONTAŽA REBRASTE ARMATURE B 500 B NAD FI 12 MM.</t>
  </si>
  <si>
    <t>DOBAVA IN MONTAŽA ARMATURNIH MREŽ B 500 B.</t>
  </si>
  <si>
    <t>DOBAVA IN NAPRAVA HORIZONTALNE HIDROIZOLACIJE TLAKA Z ENIM SLOJEM PLASTOMER BITUMENSKIH TRAKOV (NOSILEC TRAKU STEKLENA TKANINA) NPR. IZOTEKT T4 plus S POLNIM VARJENJEM Z 10 CM PREKLOPOM, STANDARD SIST EN 13969 TIP A IN TIP T IN SIST 1031 VKLJUČNO S PREDHODNIM HLADNIM BIT. PREMAZOM NPR. IBITOL HS.</t>
  </si>
  <si>
    <t xml:space="preserve">DOBAVA IN NAPRAVA VERTIKALNE HIDROIZOLACIJE - OBZIDNI ZAVIHKI VIŠINE DO 20 CM, Z ENIM SLOJEM PLASTOMER BITUMENSKIH TRAKOV (NOSILEC TRAKU STEKLENA TKANINA) NPR. IZOTEKT T4 plus S POLNIM VARJENJEM Z 10 CM PREKLOPOM, STANDARD SIST EN 13969 TIP A IN TIP T IN SIST 1031 VKLJUČNO S PREDHODNIM HLADNIM BIT. PREMAZOM NPR. IBITOL HS. </t>
  </si>
  <si>
    <t>M1</t>
  </si>
  <si>
    <t>DOBAVA IN MONTAŽA HORIZONTALNEGA  KOTNIKA 5x5 CM KOT NPR. FIBRAN XPS KOTNIK - KOTNA LETEV IZ EKSTRUDIRANEGA POLISTIRENA ZA OMILITEV KOTA LOMA HIDROIZOLACIJE - NA SPOJU HORIZONTALNE IN VERTIKALNE HIDROIZOLACIJE.</t>
  </si>
  <si>
    <t xml:space="preserve">DOBAVA IN ZIDANJE NOSILNIH OPEČNIH ZIDOV DEB. 20 CM Z BLOKI NPR. Go max 19 PU, 15 Mpa, KOT NPR. PROIZV. GORIŠKE OPEKARNE IN ACM 1:3:9.  </t>
  </si>
  <si>
    <t>DOBAVA IN NAPRAVA PLAVAJOČEGA TLAKA V SESTAVI (OD ZGORAJ NAVZDOL): - MIKROARMIRAN (MIKROARMIRAN S PP VLAKNI) CEMENTNI ESTRIH (POVRŠINA ESTRIHA ZAGLAJENA OZIROMA PRIPRAVLJENA ZA POLAGANJE FINALNEGA TLAKA - KERAMIKA) DEB. 6,0 CM, - TOPLOTNA IZOLACIJA EKSTRUDIRAN POLISTIREN XPS DEB. 10,0 CM. V CENI NA ENOTO JE ZAJETI TUDI ROBNI DILATACIJSKI TRAK DEB. 0,5 CM OB STENAH.</t>
  </si>
  <si>
    <t>RAZNA MANJŠA GRADBENA DELA V REŽIJI - KV DELAVEC. OBRAČUN SE BO VRŠIL NA PODLAGI DEJANSKO PORABLJENEGA ČASA IN MATERIALA, EVIDENTIRAN V GRADBENEM DNEVNIKU IN POTRJEN OD NADZORNEGA ORGANA NAROČNIKA.</t>
  </si>
  <si>
    <t>UR</t>
  </si>
  <si>
    <t>OPOMBA: VSE MAVČNE STENE IN STROPOVE JE IZDELATI PO DETAJLIH, NAVODILIH IN SPECIFIKACIJI PROIZVAJALCA.</t>
  </si>
  <si>
    <t>DOBAVA IN OBLOGA BETONSKIH ALI OPEČNIH ZIDOV Z NOTRANJE STRANI (V PROSTORIH) PO SISTEMU KOT NPR. KNAUF: - OBLOGA IZ NAVADNIH MAVČNIH PLOŠČ DEB. 2X1,25 CM, - POC. FE PODKONSTRUKCIJA MK OBLOGE, - TERMOIZOLACIJA KAMENA VOLNA DEB. 12 CM, - PAROPROPUSTNA FOLIJA. STIKI MED PLOŠČAMI SO TESNJENI IN BANDAŽIRANI. V CENI JE ZAJETI TUDI IZDELAVO IN OBDELAVO VRATNIH ODPRTIN V STENAH IN OBDELAVO ŠPALET OKROG VRAT.</t>
  </si>
  <si>
    <t xml:space="preserve">DOBAVA IN MONTAŽA SPUŠČENEGA POLNEGA STROPA (VODORAVEN) IZ NAVADNIH MAVČNOKARTONSKIH PLOŠČ DEB. 1,50 CM VKLJUČNO S KNAUF KOVINSKO PODKONSTRUKCIJO. STROP SE PRITRDI NA AB PLOŠČO IN JE SPUŠČEN DO 50 CM. STIKI SO KITANI IN BANDAŽIRANI. V CENI ZA ENOTO JE ZAJETI TUDI TOPLOTNO IZOLACIJO MINERALNA VOLNA DEB. 15 CM S PARNO OVIRO IN VSE POTREBNE IZREZE IN OJAČITVE ZA VGRADNA STROPNA SVETILA (GLEJ NAČRT ELEKTRO INSTALACIJ) IN VGRADNE OGREVALNO-HLADILNE IN VENTILACIJSKE NAPRAVE (GLEJ NAČRT STROJNIH INSTALACIJ) TER REVIZIJSKE ODPRTINE. </t>
  </si>
  <si>
    <t>DOBAVA IN OBLOGA NOTRANJEGA TLAKA S TALNIMI KERAMIČNIMI PLOŠČICAMI VEČJEGA FORMATA, NA FLEKSIBILNO LEPILO, S FUGIRANJEM S FUGIRNO MASO. PLOŠČICE PROTIZDRSNI RAZRED R11 ALI R12.</t>
  </si>
  <si>
    <t>OPOMBA: BARVE PO IZBORU ARHITEKTA.</t>
  </si>
  <si>
    <t xml:space="preserve">OPOMBA: VSI ALU IZDELKI SO FINALIZIRANI, SE DOBAVIJO NA OBJEKT IN MONTIRAJO.
ODPIRANJE PO SHEMI OKEN IN VRAT.
VSE ALU IZDELKE JE IZDELATI PO SHEMI OKEN IN VRAT IN PO DETAJLIH PROIZVAJALCA.
MERE IZDELKA SO PODANE ORIENTACIJSKO IN SO ZAOKROŽENE, ZATO JE VSE MERE POTREBNO VZETI NA LICU MESTA. </t>
  </si>
  <si>
    <t>DIMENZIJE: 90x210 CM</t>
  </si>
  <si>
    <t>OKVIRJI: ALU, BARVA ANTRACIT</t>
  </si>
  <si>
    <t>DIMENZIJE: 120x210 CM</t>
  </si>
  <si>
    <t xml:space="preserve">OBJEKT:     </t>
  </si>
  <si>
    <t>PRENOVA PLOŠČADI PRED ŠRC POLICE</t>
  </si>
  <si>
    <r>
      <rPr>
        <sz val="10"/>
        <color indexed="8"/>
        <rFont val="SL Dutch"/>
        <family val="0"/>
      </rPr>
      <t>ŠT. PROJEKTA:</t>
    </r>
    <r>
      <rPr>
        <b/>
        <sz val="10"/>
        <color indexed="8"/>
        <rFont val="SL Dutch"/>
        <family val="0"/>
      </rPr>
      <t xml:space="preserve"> 234 - 2022</t>
    </r>
  </si>
  <si>
    <t>ZUNANJA UREDITEV</t>
  </si>
  <si>
    <t>RUŠITVENA IN ODSTRANJEVALNA DELA</t>
  </si>
  <si>
    <t>REZANJE OBSTOJEČEGA ASFALTA DEB. DO 10 CM.</t>
  </si>
  <si>
    <t>PRIPRAVLJALNA DELA</t>
  </si>
  <si>
    <t xml:space="preserve">ZAKOLIČBA ZELENIH POVRŠIN TER POSTAVITEV POTREBNIH GRADBENIH PROFILOV. OBRAČUNA SE 1X CELOTNA OBDELANA ZELENA POVRŠINA - ZELENICA.  </t>
  </si>
  <si>
    <t>ZAKOLIČBA OBSTOJEČIH KOMUNALNIH NAPRAV.</t>
  </si>
  <si>
    <t>C</t>
  </si>
  <si>
    <t xml:space="preserve">STROJNI IN DELNO ROČNI ODKOP ZA NOVE TLAKOVANE POVRŠINE V TERENU III.-IV. KTG., Z ODVOZOM IZKOPANEGA MATERIALA V KRAJEVNO DEPONIJO NA RAZDALJI DO 15,0 KM VKLJUČNO S PLAČILOM VSEH KOMUNALNIH PRISTOJBIN IN TAKS ALI PA Z ODVOZOM V DRUGO STALNO DEPONIJO PO PRESOJI IZVAJALCA. </t>
  </si>
  <si>
    <t xml:space="preserve">STROJNI IN DELNO ROČNI ODKOP ZA PODBETONIRANJE OBSTOJEČIH AB OPORNIH ZIDOV V TERENU III.-IV. KTG., Z ODVOZOM IZKOPANEGA MATERIALA V KRAJEVNO DEPONIJO NA RAZDALJI DO 15,0 KM VKLJUČNO S PLAČILOM VSEH KOMUNALNIH PRISTOJBIN IN TAKS ALI PA Z ODVOZOM V DRUGO STALNO DEPONIJO PO PRESOJI IZVAJALCA. </t>
  </si>
  <si>
    <t xml:space="preserve">STROJNI IN DELNO ROČNI ODKOP JARKOV ZA PASOVNE TEMELJE STOPNIC V TERENU III.-IV. KTG., Z ODVOZOM IZKOPANEGA MATERIALA V KRAJEVNO DEPONIJO NA RAZDALJI DO 15,0 KM VKLJUČNO S PLAČILOM VSEH KOMUNALNIH PRISTOJBIN IN TAKS ALI PA Z ODVOZOM V DRUGO STALNO DEPONIJO PO PRESOJI IZVAJALCA. </t>
  </si>
  <si>
    <t>STROJNI IN DELNO ROČNI ZASIP ZA NOVIM OPORNIM ZIDOM STOPNIČASTEGA PREREZA Z BOLJŠIM MATERIALOM OD IZKOPA V PLASTEH PO 20-30 CM Z IZRAVNAVO POVRŠINE S TOČNOSTJO +- 3 CM IN UTRDITVIJO. UPORABI SE BOLJŠI IZKOPANI MATERIAL BREZ PRIMESI GLINE IZ GRADBIŠČNE DEPONIJE PRIDOBLJEN PRI ODKOPU.</t>
  </si>
  <si>
    <t>STROJNI IN DELNO ROČNI ODKOP HUMUSA V SLOJU DEB. DO 20 CM Z DEPONIRANJEM IZKOPANEGA MATERIALA NA GRADBIŠČU ZA KASNEJŠO UPORABO.</t>
  </si>
  <si>
    <t>PLANIRANJE ZEMELJSKEGA PLANUMA POD TLAKOVANIMI POVRŠINAMI S TOČNOSTJO +- 3 CM Z UTRDITVIJO.</t>
  </si>
  <si>
    <t>DOBAVA IN POLAGANJE ENEGA SLOJA POLIPROPILENSKE POLSTI 400 g/m2 POD KAMNITO GREDO VKLJUČNO Z UPOŠTEVANJEM MIN. PREKLOPA POLSTI 30 CM.</t>
  </si>
  <si>
    <t xml:space="preserve">DOBAVA IN NAPRAVA ZMRZLINSKO ODPORNE TAMPONSKE PODLOGE GRANULACIJE 0/32 MM DEBELINE 20 CM, POD TLAKOVANIMI POVRŠINAMI, Z IZRAVNAVO POVRŠINE S TOČNOSTJO +- 1 CM IN UTRDITVIJO NA PREDPISANO ZBITOST (Ev2 =min. 100 MN/M2). </t>
  </si>
  <si>
    <t>D</t>
  </si>
  <si>
    <t>BETONSKA, ZIDARSKA, TESARSKA DELA</t>
  </si>
  <si>
    <t>DOBAVA IN IZDELAVA KOMPLET STOPNIC IZ ŠTOKANEGA ARMIRANEGA BETONA DEB. 25-30 CM Z BETONOM C30/37, X 0-3 / X-F4, D MAX 0-16 (frakcija primerna za štokanje), PV-II, ZMRZLINSKO ODPOREN BETON IN ODPOREN NA OBRABO, po zahtevah sist en 206-1 in 1026. NASTOPI STOPNIC ŠIRINE 35-40 CM, VIŠINA STOPNIC 13 CM, STOPNICE SO PROFILIRANE - 2X LOMLJENE PO VERTIKALI. V CENI JE ZAJETI TUDI VSA SLEDEČA DELA: - REZANJE/IZDELAVA VSEH POTREBNIH DILATACIJ, - KITANJE DILATACIJ Z DVOKOMPONENTNIM TRAJNO ELASTIČNIM KITOM V BARVI PO IZBORU PROJEKTANTA ARHITEKTURE, - OBDELAVA VIDNIH POVRŠIN STOPNIC (nastopi in čela) PO NAVODILIH PROJEKTANTA ARHITEKTURE - ŠTOKANA POVRŠINA, - OPAŽ AB STOPNIC (STOPNICE PO TERENU), - ARMIRANJE AB STOPNIC Z REBRASTO ARMATURO B-500B IN ARMATURNIMI MREŽAMI B-500B, - ROBOVI SE IZDELAJO POD KOTOM 45*, - UTORI ZA LED TRAK 3X. OPOMBA: OBRAČUNA SE TLORISNA POVRŠINA STOPNIC!!! V CENI NA ENOTO JE ZAJETI TUDI UTORE ZA LED TRAK VZDOLŽ ZIDU!</t>
  </si>
  <si>
    <t>E</t>
  </si>
  <si>
    <t>METEORNA KANALIZACIJA</t>
  </si>
  <si>
    <t>DOBAVA IN POLAGANJE PVC KANALIZACIJSKIH CEVI SN4 DN 160 MM VKLJUČNO Z NAPRAVO BETONSKE POSTELJICE DEB. 10+DN/10 CM S POLNIM OBBETONIRANJEM CEVI V DEBELINI 10 CM, BETON C16/20 VKLJUČNO S FAZONSKIMI KOSI (KOLENA, REDUKCIJE,…) VKLJUČNO S POTREBNIMI ZEMELJSKIMI DELI.</t>
  </si>
  <si>
    <t>NAPRAVA VODOTESNEGA PRIKLJUČKA NOVE KANALIZACIJE S PVC KANALIZACIJSKO CEVJO SN4 DN 160 MM NA OBSTOJEČ JAŠEK METEORNE KANALIZACIJE.</t>
  </si>
  <si>
    <t>F</t>
  </si>
  <si>
    <t>URBANA OPREMA</t>
  </si>
  <si>
    <t>DOBAVA IN MONTAŽA TALNE POHODNE VEČDELNE REŠETKE VEL. cca. 216CMx180CM IZ JEKLENIH PROFILOV, 2X MINIZIRANI IN 2X PRAŠNO PLESKANI RAL ANTRACIT VKLJUČNO Z OKVIRJEM. REŠETKA NAD JAŠKOM.</t>
  </si>
  <si>
    <t>G</t>
  </si>
  <si>
    <t xml:space="preserve">ZASADITEV </t>
  </si>
  <si>
    <t>DREVESA</t>
  </si>
  <si>
    <r>
      <rPr>
        <sz val="10"/>
        <color indexed="8"/>
        <rFont val="SL Dutch"/>
        <family val="0"/>
      </rPr>
      <t xml:space="preserve">DOBAVA, DOSTAVA in ZASADITEV - </t>
    </r>
    <r>
      <rPr>
        <b/>
        <sz val="10"/>
        <color indexed="8"/>
        <rFont val="SL Dutch"/>
        <family val="0"/>
      </rPr>
      <t>Acer platanoides 'Emerald Queen' - ostrolistni javor</t>
    </r>
    <r>
      <rPr>
        <sz val="10"/>
        <color indexed="8"/>
        <rFont val="SL Dutch"/>
        <family val="0"/>
      </rPr>
      <t xml:space="preserve">, drevesna sadika s koreninsko grudo, obseg debla 16-18 cm, (drevo mora imeti kvalitetno razvit in dovolj velik koreninski sistem; zaželena je enovrhatost; visokodebelno drevo z že dvignjeno krošnjo, ki pa ne sme biti manjša od 1/2 višine drevesa; krošnja z ustrezno razporejenimi vejami; brez prisotne vrasle skorje v rogovilah; brez vidnih škodljivih biotskih dejavnikov; brez novih/svežih poškodb/rezov v območju debla). Skupaj z vsemi sadilnimi materialom: Ošiljen okrogli kol fi 6cm, višine 250 cm (obstojnost vsaj 2 leti), prečke polovičk fi6 cm, za povezovanje kolov (3 zgoraj; po potrebi se namestijo tudi 3 - 6 prečke spodaj), Žeblji/vijaki za privijanje prečk na količke (primerne kvalitete, dovolj dolgi), Gumijasta votla vrv za privezovanje rastlin ali enakovredno, Zastirka; debelina sloja cca. 6 - 8 cm (v območju lokacije drevesa se naj ne uporabljajo filci in folije - sčasoma povzročajo anorganske pogoje), Zalivalna vreča za visokodebelna drevesa, kapacitete cca. 75l ali enakovredno (npr. Treegator). Organska gnojilna tableta 21g z dolgotrajnim delovanjem kot npr. Healthy start 12-8-8 ali enakovredno organsko gnojilo (3 na drevo) POTREBNO PREDLOŽITI USTREZNA DOKAZILA PROIZVAJALCEV O SESTAVI. Garancija na sadiko: 1leto / 1 letno začetno vzdrževanje </t>
    </r>
  </si>
  <si>
    <r>
      <rPr>
        <sz val="10"/>
        <rFont val="Arial"/>
        <family val="2"/>
      </rPr>
      <t xml:space="preserve">Nabava gozdarske sadike -gabrova živa meja: </t>
    </r>
    <r>
      <rPr>
        <b/>
        <sz val="10"/>
        <rFont val="Arial"/>
        <family val="2"/>
      </rPr>
      <t>Navadni gaber (Carpinus betulus) 120-150 cm</t>
    </r>
    <r>
      <rPr>
        <sz val="10"/>
        <rFont val="Arial"/>
        <family val="2"/>
      </rPr>
      <t xml:space="preserve"> s transportom do mesta vsaditve in sajenje. Postavka vključuje: izkop sadilne jame, drevo z golo koreninsko grudo, gnojenje in prvo zalivanje). Ponuja se sadike v predpisani velikost sadike - lonec, 30/40. Upoštevati vse zahteve relevantnih standardov DIN (18915, 18916, 18917, 18918, 18919). Zemljina za zasip se porabi od izkopa luknje. </t>
    </r>
  </si>
  <si>
    <t>GRMOVNICE</t>
  </si>
  <si>
    <r>
      <rPr>
        <sz val="10"/>
        <rFont val="Arial"/>
        <family val="2"/>
      </rPr>
      <t xml:space="preserve">Nabava sadik grmovnic </t>
    </r>
    <r>
      <rPr>
        <b/>
        <sz val="10"/>
        <rFont val="Arial"/>
        <family val="2"/>
      </rPr>
      <t>Spiraea vanhouttei vanhutijeva medvejka</t>
    </r>
    <r>
      <rPr>
        <sz val="10"/>
        <rFont val="Arial"/>
        <family val="2"/>
      </rPr>
      <t xml:space="preserve"> s transportom do mesta vsaditve in sajenje. Postavka vključuje: izkop sadilne jame (velikost sadilne jame je 1,5Xpremer bale, gnojenje in prvo zalivanje). Ponuja se sadike v predpisani velikost sadike - lonec, 30/40. Upoštevati vse zahteve relevantnih standardov DIN (18915, 18916, 18917, 18918, 18919). Zemljina za zasip se porabi od izkopa luknje,  zaščita in garancija na sadiko 1leto.</t>
    </r>
  </si>
  <si>
    <t>TRAJNICE</t>
  </si>
  <si>
    <t>Stipa tenuissima ‘Pony Tails’ (Stipa)</t>
  </si>
  <si>
    <t>Gaura lindheimeri Sparkle white  -nizka gaura</t>
  </si>
  <si>
    <t>Pennisetum alopecuroides 'Hameln' - zgodnja jap.perjanka:</t>
  </si>
  <si>
    <t>OZELENITEV GREDIC</t>
  </si>
  <si>
    <t>DOBAVA IN POLAGANJE protiplevelne rjave koprene DuPont™ Plantex® Gold ali enakovredno -  NA UTRJEN PLANUM POD UTRJENIMI POVRŠINAMI VKLJUČNO Z MIN. PREKLOPOM GEOTEKSTILA 30 CM IN ZAVIHKI (gredica)</t>
  </si>
  <si>
    <t>DOBAVA IN POLAGANJE ZASTIRKE IZ VULKANSKEGA KMANA (vulkanski kamen- lapillo -     10-14mm V SLOJU DEB. 8 CM (gredica).</t>
  </si>
  <si>
    <t>TRATA</t>
  </si>
  <si>
    <t>H</t>
  </si>
  <si>
    <t>DELA V REŽIJI</t>
  </si>
  <si>
    <t>ZUNANJA UREDITEV SKUPAJ BREZ DDV EUR</t>
  </si>
  <si>
    <t xml:space="preserve">OPOMBA: 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</si>
  <si>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 xml:space="preserve">RUŠENJE OBSTOJEČEGA ASFALTA DEB. DO 10 CM TER NAKLADANJE RUŠEVIN NA PREVOZNO SREDSTVO IN ODVOZ NA DEPONIJO GRADBENIH ODPADKOV ODDALJENO DO 15 KM VKLJUČNO S PLAČILOM VSEH KOMUNALNIH PRISTOJBIN IN TAKS. </t>
  </si>
  <si>
    <t xml:space="preserve">ODSTRANITEV OBSTOJEČE JAVNE SVETILKE VKLJUČNO S KOVINSKIM DROGOM VIŠINE DO 5 M IN ARM. BETONSKIM TOČKOVNIM TEMELJEM TER NAKLADANJE NA PREVOZNO SREDSTVO IN ODVOZ NA DEPONIJO GRADBENIH ODPADKOV, VKLJUČNO S PLAČILOM VSEH KOMUNALNIH PRISTOJBIN IN TAKS. </t>
  </si>
  <si>
    <t xml:space="preserve">ODSTRANITEV OBSTOJEČE JAVNE SVETILKE VKLJUČNO S KOVINSKO KONZOLO PRITRJENO NA FASADI OBJEKTA TER NAKLADANJE NA PREVOZNO SREDSTVO IN ODVOZ NA DEPONIJO GRADBENIH ODPADKOV, VKLJUČNO S PLAČILOM VSEH KOMUNALNIH PRISTOJBIN IN TAKS. </t>
  </si>
  <si>
    <t>ODSTRANITEV OBSTOJEČIH KOVINSKIH NASLONJAL ZA KOLESA PRITRJENE NA AB OPORNI ZID TER NAKLADANJE NA PREVOZNO SREDSTVO IN ODVOZ NA DEPONIJO GRADBENIH ODPADKOV, VKLJUČNO S PLAČILOM VSEH KOMUNALNIH PRISTOJBIN IN TAKS.</t>
  </si>
  <si>
    <t>ODSTRANITEV OBSTOJEČIH KOVINSKIH TALNIH REŠETK VEL.2,6 M x 1,8 M VKLJUČNO S KOVINSKIM OKVIRJEM TER NAKLADANJE NA PREVOZNO SREDSTVO IN ODVOZ NA DEPONIJO GRADBENIH ODPADKOV, VKLJUČNO S PLAČILOM VSEH KOMUNALNIH PRISTOJBIN IN TAKS (REŠETKE NAD JAŠKOM).</t>
  </si>
  <si>
    <t>ODSTRANITEV OBSTOJEČIH KOVINSKIH TALNIH REŠETK ŠIRINE 80-100, VKLJUČNO S KOVINSKIM OKVIRJEM TER NAKLADANJE NA PREVOZNO SREDSTVO IN ODVOZ NA DEPONIJO GRADBENIH ODPADKOV, VKLJUČNO S PLAČILOM VSEH KOMUNALNIH PRISTOJBIN IN TAKS (REŠETKE NAD SVETLOBNIM JAŠKOM).</t>
  </si>
  <si>
    <t xml:space="preserve">ODSTRANITEV OBSTOJEČIH KLOPI DOLŽINE 2,00 M, ŠIRINE 0,50 M IN VIŠ DO 0,50 M OD TLAKA, SEDALNA POVRŠINA KLOPI IZ ŠTIRIH VZDOLŽNIH LESENIH DESK 8x5 CM PRITRJENO PREKO VIJAKOV NA DVA ARM. BETONSKA PODSTAVKA VKLJUČNO Z ARM. BETONSKIM TEMELJEM TER NAKLADANJE RUŠEVIN NA PREVOZNO SREDSTVO IN ODVOZ NA DEPONIJO GRADBENIH ODPADKOV VKLJUČNO S PLAČILOM VSEH KOMUNALNIH PRISTOJBIN IN TAKS. </t>
  </si>
  <si>
    <t xml:space="preserve">ODSTRANITEV OBSTOJEČIH TALNIH LINIJSKIH KOVINSKIH REŠETK ŠIR. DO 50 CM VKLJUČNO S KOVINSKIM OKVIRJEM, BETONSKIM KORITOM, BETONSKIM TEMELJEM IN OBBETONIRANJEM TER NAKLADANJE RUŠEVIN NA PREVOZNO SREDSTVO IN ODVOZ NA DEPONIJO GRADBENIH ODPADKOV, VKLJUČNO S PLAČILOM VSEH KOMUNALNIH PRISTOJBIN IN TAKS. </t>
  </si>
  <si>
    <t>UREDITEV IN ORGANIZACIJA GRADBIŠČA SKLADNO Z VARNOSTNIM NAČRTOM IN TEHNOLOGIJO IZVAJALCA DEL: - POSTAVITEV GRADBIŠČNE ZAŠČITNE OGRAJE Z VRATI, POSTAVITEV GRADBIŠČNE TABLE SKLADNO Z GZ-1,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</si>
  <si>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PROJEKTANTSKI NADZOR.</t>
  </si>
  <si>
    <t>ZAŠČITA OBSTOJEČIH DREVES (3x OKROGLASTI JAVOR), KATERA SE OHRANIJO.</t>
  </si>
  <si>
    <t xml:space="preserve">STROJNI IN DELNO ROČNI ODKOP ZA NOVE TLAKOVANE POVRŠINE V TERENU III.-IV. KTG., Z DEPONIRANJEM BOLJŠEGA IZKOPANEGA MATERIALA (TAMPON) NA GRADBIŠČU ZA KASNEJŠO UPORABO. </t>
  </si>
  <si>
    <t xml:space="preserve">STROJNI IN DELNO ROČNI ODKOP ZA NOV OPORNI  ZID STOPNIČASTEGA PREREZA (TRIBUNA) V TERENU III.-IV. KTG., Z DEPONIRANJEM BOLJŠEGA IZKOPANEGA MATERIALA NA GRADBIŠČU ZA KASNEJŠO UPORABO. </t>
  </si>
  <si>
    <t>STROJNI IN DELNO ROČNI ODKOP ZA NOV OPORNI  ZID STOPNIČASTEGA PREREZA (TRIBUNA) V TERENU III.-IV. KTG., Z ODVOZOM IZKOPANEGA MATERIALA V STALNO DEPONIJO, VKLJUČNO S PLAČILOM VSEH KOMUNALNIH PRISTOJBIN IN TAKS.</t>
  </si>
  <si>
    <t>ROČNI IZKOP ZA NOVE TLAKOVANE POVRŠINE, NOV OPORNI ZID STOPNIČASTEGA PREREZA IPD V TERENU III.-IV. KTG. Z ODVOZOM IZKOPANEGA MATERIALA V STALNO DEPONIJO, VKLJUČNO S PLAČILOM VSEH KOMUNALNIH PRISTOJBIN IN TAKS. IZKOP SE IZVAJA NA MESTU KRIŽANJ Z EV. ELEKTRO KABLI, TK KABLI, OZEMLJITVAMI IN ZARADI ISKANJA OBSTOJEČIH VODOV.</t>
  </si>
  <si>
    <t>DOBAVA MANJKAJOČEGA HUMUSA ZA ZELENICE IN GREDICE.</t>
  </si>
  <si>
    <t>STROJNI IN DELNO ROČNI PREKOP TERENA OBSTOJEČE ZELENICE V GLOBINO DO 30 CM, VKLJUČNO S PREČIŠČENJEM HUMUSA,  ODSTRANITVIJO KAMENJA, REVITALIZACIJO, PLANIRANJEM IN POTREBNIM DODATKOM NOVEGA HUMUSA (DOBAVA MANJKAJOČEGA HUMUSA JE ZAJETA V POSTAVKI ST. 37) - ZELENICE.</t>
  </si>
  <si>
    <t>STROJNI IN DELNO ROČNI PREKOP TERENA OBSTOJEČE ZELENICE V GLOBINO DO 30 CM, VKLJUČNO S PREČIŠČENJEM HUMUSA,  ODSTRANITVIJO KAMENJA, REVITALIZACIJO, PLANIRANJEM IN POTREBNIM DODATKOM NOVEGA HUMUSA (DOBAVA MANJKAJOČEGA HUMUSA JE ZAJETA V POSTAVKI ST. 37) - GREDICE.</t>
  </si>
  <si>
    <t xml:space="preserve">DOBAVA IN NAPRAVA ZMRZLINSKO ODPORNE TAMPONSKE PODLOGE (KAMNITA GREDA) GRANULACIJE 0/64 MM DEBELINE 30 CM, POD TAMPONOM, Z IZRAVNAVO POVRŠINE S TOČNOSTJO +- 1 CM IN UTRDITVIJO NA PREDPISANO ZBITOST.  </t>
  </si>
  <si>
    <t>SAMO NAPRAVA ZMRZLINSKO ODPORNE TAMPONSKE PODLOGE (KAMNITA GREDA) GRANULACIJE 0/64 MM DEBELINE 30 CM, POD TAMPONOM, Z IZRAVNAVO POVRŠINE S TOČNOSTJO +- 1 CM IN UTRDITVIJO NA PREDPISANO ZBITOST. UPORABI SE IZKOPANI MATERIAL (TAMPON) IZ GRADBIŠČNE DEPONIJE PRIDOBLJEN PRI ODKOPU.</t>
  </si>
  <si>
    <t>DOBAVA IN IZRAVNAVA TAMPONSKE POVRŠINE S  PESKOM GRANULACIJE 0-4 MM V SLOJU DEB 1 CM Z UVALJANJEM (TLAKOVANE POVRŠINE).</t>
  </si>
  <si>
    <t>DOBAVA IN POLAGANJE DEBELEJŠE PVC FOLIJE 0,15 NAD  TAMPON VKLJUČNO Z UPOŠTEVANJEM MIN. PREKLOPA 30 CM (TLAKOVANE POVRŠINE).</t>
  </si>
  <si>
    <t>DOBAVA IN IZDELAVA KOMPLET TLAKA IZ GROBO BRUŠENEGA ARMIRANEGA BETONA DEB. 18 CM Z BETONOM C30/37, X 0-3 / X-F4, D MAX 0-16 (FRAKCIJA PRIMERNA ZA BRUŠENJE), PV-II, ZMRZLINSKO ODPOREN BETON IN ODPOREN NA OBRABO, PO ZAHTEVAH SIST EN 206-1 in 1026. V CENI JE ZAJETI TUDI VSA SLEDEČA DELA: - REZANJE/IZDELAVA VSEH POTREBNIH TALNIH DILATACIJ V AB TLAKU, - KITANJE TALNIH DILATACIJ V AB TLAKU Z DVOKOMPONENTNIM TRAJNO ELASTIČNIM KITOM V BARVI PO IZBORU PROJEKTANTA ARHITEKTURE, - OBDELAVA VIDNE POVRŠINE TLAKA PO NAVODILIH PROJEKTANTA ARHITEKTURE - GROBO BRUŠENA POVRŠINA, - OPAŽ ROBA AB TLAKA, - ARMIRANJE AB TLAKA Z ARMATURNO MREŽO 1X Q385 , - TLAK IZVESTI V NAKLONU 2% oz. SE PRILAGODI NAKLON GLEDE NA STANJE NA TERENU - OBVEZNO NAKLON PROTI METEORNI KANALETI.</t>
  </si>
  <si>
    <t xml:space="preserve">DOBAVA IN BETONIRANJE ARMIRANO-BETONSKEGA OPORNEGA ZIDU STOPNIČASTEGA PREREZA (TRIBUNA ZA SEDENJE) DEBELINE 20 CM Z BETONOM C30/37, X 0-3 / X-F4, D MAX 0-16, PV-II, ZMRZLINSKO ODPOREN BETON IN ODPOREN NA OBRABO, PO ZAHTEVAH SIST EN 206-1 in 1026. UPORABITI JE PRIMERNO FRAKCIJO ZA BRUŠENJE (BRUŠENJE BETONA ZAJETO V DRUGI POSTAVKI). </t>
  </si>
  <si>
    <t>DOBAVA IN MONTAŽA REBRASTE ARMATURE B-500B IN ARMATURNIH MREŽ B-500B.</t>
  </si>
  <si>
    <t>NAPRAVA, MOTAŽA IN DEMONTAŽA DVOSTRANSKEGA OPAŽA ARMIRANO-BETONSKEGA OPORNEGA ZIDU STOPNIČASTEGA PREREZA (TRIBUNA ZA SEDENJE) DEBELINE 20 CM, VKLJUČNO S POSNETIMI ROBOVI. VIDNI BETON!</t>
  </si>
  <si>
    <t>BRUŠENJE ARMIRANO-BETONSKEGA OPORNEGA ZIDU STOPNIČASTEGA PREREZA (TRIBUNA ZA SEDENJE).</t>
  </si>
  <si>
    <t>DOBAVA IN KITANJE DILATACIJ V AB OPORNEM ZIDU STOPNIČASTEGA PREREZA (TRIBUNA ZA SEDENJE) Z DVOKOMPONENTNIM TRAJNO ELASTIČNIM KITOM V BARVI PO IZBORU PROJEKTANTA ARHITEKTURE.</t>
  </si>
  <si>
    <t>DOBAVA IN MONTAŽA KOMPLET PREFABRICIRANE KLOPI IZ ARM.BETONA, V PREREZU OBLIKE NAROBE OBRNJENE ČRKE "L", PREREZA 25X70 CM + KONZOLA 25 (previs)x15 CM, Z BETONOM C30/37, X 0-3 / X-F4, D MAX 0-16, PV-II, ZMRZLINSKO ODPOREN BETON IN ODPOREN NA OBRABO, PO ZAHTEVAH SIST EN 206-1 in 1026, ELEMENTI KLOPI SO IZVEDENI V PRIMERNI DOLŽINI. VIDNI DELI KLOPI BRUŠENI. V CENI NA ENOTO JE POTEBNO ZAJETI TUDI UTORE ZA 1X LED TRAK VZDOLŽ KLOPI IN VSA POTREBNA ZEMELJSKA DELA.</t>
  </si>
  <si>
    <t>DOBAVA IN MONTAŽA SEDIŠČA KLOPI ŠIRINE 50 CM (NA TREH MESTIH) IZ MACESNOVIH LESENIH LETEV DEB. 6/3 CM, LETVE S POSNETIMI ROBOVI, NEVIDNO VIJAČENO, V MEDSEBOJNEM RAZMAKU.</t>
  </si>
  <si>
    <t>DOBAVA IN MONTAŽA TALNE LINIJSKE KANALETE Z REGO OBREMENITVENEGA RAZREDA C 250 KN (NPR. ACO SLOTLINE; REGA SLOTTOP SINGLE IN KANALETA V1000S; NW 150 MM) VKLJUČNO OB KONCU REVIZIJSKI ELEMENT DIM. 50x18 CM, KI OMOGOČA TAKO ČIŠČENJE KANALETE KOT NADALJEVANJE KANALIZACIJE TER Z OBBETONIRANJEM.</t>
  </si>
  <si>
    <t>DOBAVA IN MONTAŽA FINALIZIRANE VAROVALNE OGRAJE, VIŠINE 110 CM IZ JEKLENIH PROFILOV. OGRAJA SE PREKO JEKL. SIDRNIH PLOŠČ IN VIJAKOV PRITRDI V AB KONSTRUKCIJO. TEŽA OGRAJE 25-30 KG/M1. VSI SESTAVNI DELI OGRAJE SO PROTIKOROZIJSKO ZAŠČITENI IN 2x PRAŠNO PLESKANI RAL ANTRACIT. IZVEDBA PO DETAJLU ARHITEKTA (NA MESTU KJER SE JE ODSTRANILA OBSTOJEČA DOTRAJANA OGRAJA).</t>
  </si>
  <si>
    <t xml:space="preserve">DOBAVA IN MONTAŽA FINALIZIRANEGA DRŽALA-PAŠAMANA S KONZOLAMI ZA PRITRDITEV V AB ZID IN STEBROV, DRŽALA IN STEBRI IZ JEKLENIH OKROGLIH CEVI FI 50 MM. DRŽALO SE PREKO JEKL. SIDRNIH PLOŠČ IN VIJAKOV PRITRDI V AB KONSTRUKCIJO. VSI SESTAVNI DELI OGRAJE SO PROTIKOROZIJSKO ZAŠČITENI IN 2x PRAŠNO PLESKANI RAL ANTRACIT. IZVEDBA PO DETAJLU ARHITEKTA. </t>
  </si>
  <si>
    <t>DOBAVA IN MONTAŽA DROGOV ZA ZASTAVE IZ JEKLENE CEVI FI 100 MM, VIŠ. 3,5 M S PROTIKOROZIJSKO ZAŠČITO IN 2x PRAŠNIM PLESKANJEM ANTRACIT VKLJUČNO Z JEKLENIMI SIDRNIMI PLOŠČAMI IN JEKLENIMI SIDRNIMI VIJAKI TER MEHANIZMOM ZA ZASTAVE IN AB TOČKOVNIM TEMELJEM DIM. 50x50x60 CM.</t>
  </si>
  <si>
    <t xml:space="preserve">DOBAVA IN MONTAŽA TALNE POHODNE VEČDELNE REŠETKE ŠIRINE 80-100 CM IZ JEKLENIH PROFILOV, 2x MINIZIRANI IN 2x PRAŠNO PLESKANI RAL ANTRACIT VKLJUČNO Z OKVIRJEM (REŠETKE NAD SVETLOBNIM JAŠKOM). </t>
  </si>
  <si>
    <t>DOBAVA IN MONTAŽA TALNE RAZMEJITVENE OBROBE IZ ALU PLOČEVINE 4x200 MM OPREMLJENA S SIDRI - TOČKOVNO PRITRJEVANJE V ZEMLJINO OZ.NA MALO PODLOŽNEGA BETONA C 12/15.</t>
  </si>
  <si>
    <t>DOBAVA VHODNIH DRSNIH VRAT (3,5 x 2,64 M)  1,75 x 2,64 m - DRSNA VRATA 2,00 x 2,64 M - ALU STENA 1,75 x 2,64 M, SIVE BARVE, SESTAVLJENA IZ FIKSNEGA DELA OBSVETLOBA 137 x 265 CM IN AVTOMATSKA VRATA 200 x 265 (TERMOPAN STENA ON VRATA TRIPLEX 4+4) DRSNA VRATA FA1000.</t>
  </si>
  <si>
    <t>Nabava sadik trajnic s transportom do mesta vsaditve in sajenje. Postavka vključuje: izkop sadilne jame (velikost sadilne jame je 1,5x premer bale, gnojenje in prvo zalivanje). Ponuja se sadike v predpisani velikost sadike. Upoštevati vse zahteve relevantnih standardov DIN (18915, 18916, 18917, 18918, 18919). Dodajanje humusa je vključeno pri zemeljskih delih, zaščita in garancija na sadiko 1 leto (gredica).</t>
  </si>
  <si>
    <t>DOBAVA IN ZATRAVITEV ŽE HUMUZIRANIH ZELENIH POVRŠIN (ZELENICE) Z AVTOHTONIMI TRAVIŠČNIMI MEŠANICAMI (OSNOVNA MEŠANICA, GLEJ TEHNIČNO POROČILO) IN VZDRŽEVANJE DO POZELENITVE.</t>
  </si>
  <si>
    <t>SLIKOPLESKARSKA DELA</t>
  </si>
  <si>
    <t>SANACIJA OBSTOJEČIH BARVANIH ARM.BETONSKIH FASADNIH ZIDOV KOT SLEDI: - MONTAŽA CEVNEGA FASADNEGA ODRA, - ODSTRANITEV STARE BARVE, - BRUŠENJE STIKOV, - PRANJE Z VODNIM CURKOM POD PRITISKOM, - KRPANJE/OBDELAVA Z MIKROSANACIJSKO MALTO (R4, ODPORNA NA ZMRZOVANJE), - PREMAZ Z EMULZIJO ZA BOLJŠO OPRIJEMLJIVOST, - 2x BARVANJE S FASADNO BETONSKO BARVO V SVETLO SIVO BARVO, - DEMONTAŽA CEVNEGA FASADNEGA ODRA (FASADA).</t>
  </si>
  <si>
    <t>SANACIJA OBSTOJEČIH NEBARVANIH ARM.BETONSKIH OPORNIH IN PARAPETNIH ZIDOV KOT SLEDI: -  BRUŠENJE STIKOV, - PRANJE Z VODNIM CURKOM POD PRITISKOM, - KRPANJE/OBDELAVA Z MIKROSANACIJSKO MALTO (R4, ODPORNA NA ZMRZOVANJE), - PREMAZ Z EMULZIJO ZA BOLJŠO OPRIJEMLJIVOST, - 2x BARVANJE S FASADNO BETONSKO BARVO V SVETLO SIVO BARVO (ZID OB DOSTOPNEM ZEMLJIŠČU).</t>
  </si>
  <si>
    <t>SANACIJA OBSTOJEČIH BARVANIH ARM.BETONSKIH OPORNIH IN PARAPETNIH ZIDOV KOT SLEDI: - ODSTRANITEV STARE BARVE, - BRUŠENJE STIKOV, - PRANJE Z VODNIM CURKOM POD PRITISKOM, - KRPANJE/OBDELAVA Z MIKROSANACIJSKO MALTO (R4, ODPORNA NA ZMRZOVANJE), - PREMAZ Z EMULZIJO ZA BOLJŠO OPRIJEMLJIVOST, - 2x BARVANJE S FASADNO BETONSKO BARVO V SVETLO SIVO BARVO (ZELENI ZID OB DOSTOPU).</t>
  </si>
  <si>
    <t xml:space="preserve">SANACIJA OBSTOJEČIH NEBARVANIH ARM.BETONSKIH FASADNIH ZIDOV DIMNIKA KOT SLEDI: - MONTAŽA CEVNEGA FASADNEGA ODRA, - PRANJE Z VODNIM CURKOM POD PRITISKOM, - KRPANJE/OBDELAVA Z MIKROSANACIJSKO MALTO (R4, ODPORNA NA ZMRZOVANJE), - PREMAZ Z EMULZIJO ZA BOLJŠO OPRIJEMLJIVOST, - 2x BARVANJE S FASADNO BETONSKO BARVO V SVETLO SIVO BARVO, - DEMONTAŽA CEVNEGA FASADNEGA ODRA. </t>
  </si>
  <si>
    <t>RAZNA MANJŠA GRADBENA DELA V REŽIJI - KV DELAVEC. OBRAČUN SE BO VRŠIL NA PODLAGI DEJANSKO PORABLJENEGA ČASA, EVIDENTIRANEGA V GRADBENEM DNEVNIKU IN POTRJENEGA S STRANI NADZORNEGA INŽENIRJA.</t>
  </si>
  <si>
    <t>Št.</t>
  </si>
  <si>
    <t>Opis</t>
  </si>
  <si>
    <t>Enota</t>
  </si>
  <si>
    <t>Količina</t>
  </si>
  <si>
    <t>Cena/enoto</t>
  </si>
  <si>
    <t>Vrednost</t>
  </si>
  <si>
    <t>kpl</t>
  </si>
  <si>
    <t>m</t>
  </si>
  <si>
    <t>Brušenje in barvanje obstoječega stenskega nosilca v barvo, ki ustreza barvi svetilke (črna antracit). Demontaža in ponovna montaža nosilca.</t>
  </si>
  <si>
    <t>Oprema za vgradnjo v nadometni razdelilnik - za napajanje LED trakov:</t>
  </si>
  <si>
    <t>- napajalnik za LED trakove, 24VDC, 350W, garancija vsaj 2 leti</t>
  </si>
  <si>
    <t>- inštalacijski odklopnik B10A, 6kA</t>
  </si>
  <si>
    <t>Kabel FG16OR, uvlečen v podometne ali nadometne inštalacijske cevi</t>
  </si>
  <si>
    <t xml:space="preserve">- 4x16 mm2 </t>
  </si>
  <si>
    <t xml:space="preserve">- 2x2,5 mm2 </t>
  </si>
  <si>
    <t xml:space="preserve">- 3x2,5 mm2 </t>
  </si>
  <si>
    <t>Vodnik H07V-K za izenačevanje potenciala in povezavo kovinskih mas, uvlečen v podometne cevi, komplet z objemkami, čevlji... in pritrdilnim materialom ter izvedbo povezav</t>
  </si>
  <si>
    <t xml:space="preserve">- 6 mm2 </t>
  </si>
  <si>
    <t>- 4 mm2</t>
  </si>
  <si>
    <t>Cev PVC rebrasta (RFS), gibljiva, samougasna, položena pred zalivanjem betonov, komplet z dozami različnih dimenzij (upoštevati 1x doza na 5m) in pritrdilnim materialom.</t>
  </si>
  <si>
    <t>-  13 mm</t>
  </si>
  <si>
    <t>-  16 mm</t>
  </si>
  <si>
    <t>- 100x100x50 mm</t>
  </si>
  <si>
    <t>Nadometni kanal, vijačna pritrditev</t>
  </si>
  <si>
    <t>- NIK1</t>
  </si>
  <si>
    <t>ELEKTROINSTALACIJE</t>
  </si>
  <si>
    <t>Cena/EM</t>
  </si>
  <si>
    <t>Odstranitev obstoječega kandelabra in svetilke.</t>
  </si>
  <si>
    <t>Odstranitev obstoječe stenske svetilke.</t>
  </si>
  <si>
    <t>1. DEMONTAŽNA DELA</t>
  </si>
  <si>
    <t>DEMONTAŽNA DELA SKUPAJ:</t>
  </si>
  <si>
    <t>2. GRADBENA DELA</t>
  </si>
  <si>
    <t>Ročni izkop zemljine v koritu, širine 30-50 cm, globine do 80 cm.</t>
  </si>
  <si>
    <t>Dobava in polaganje dvoplastne inštalacijske cevi v izkopan kabelski jarek, cev rdeče barve (Stigmaflex), fi 50 mm.</t>
  </si>
  <si>
    <t>Izdelava preboja v betonski steni debeline od 10 do 25 cm.</t>
  </si>
  <si>
    <t>Izdelava temelja za drog JR, dimenzij 0,7 x 0,7 x1,55 m z razširitvami in uvodi, komplet z opažanjem, vgradnjo armature, tipske prirobnice iz pocinkane pločevine za namestitev kandelabra, izdelavo uvoda s cevjo fi32 mm, izvodom ozemljila FeZn za pritrditev na kandelaber.</t>
  </si>
  <si>
    <t>GRADBENA DELA SKUPAJ:</t>
  </si>
  <si>
    <t>3. RAZSVETLJAVA</t>
  </si>
  <si>
    <t>Dobava in polaganje FeZn trak 25x4mm, za ozemljilo zunanjih svetilk (povezave na ozemljila obstoječih stebrov).</t>
  </si>
  <si>
    <t>Križna sponka, sestavljana iz 3 ploščic dimenzije 58 mm x 58 mm, namenja izvedbi kontaktnih spojev med ploščatimi vodniki.</t>
  </si>
  <si>
    <t>Kovinski steber zunanje svetilke, pravokotni profil 150/100mm, prašno barvan v barvo "atriva antik", fina struktura. Višina stebra je 4m, vetrna cona III. Upoštevati kablažo znotraj stebra, priključne sponke, pritrditev ozemljilnega valjanca na steber ter dvižno košaro za montažo svetilke. Steber ima integrirano svetilko LED z naslednjimi specifikacijami:
- LED, ravno steklo, ULOR=0
- 3000K
- napajalnik z avtomatično redukcijo
- vgrajena standardna prenapetostna zaščita
- napetost 230V AC
- CRI&gt;80
- optika T4
- 25W / 3500lm
- življenjska doba vsaj 100.000 ur
kot npr. ATRIVA KSM-4/1 pravokotna L</t>
  </si>
  <si>
    <t>Kovinska nadometna omarica enokrilna, velikosti vsaj ŠxVxG 60x40x20 cm. Zaščita IP44. Z montažno ploščo za namestitev zaščitnih elementov in 2x napajalnika za LED, s ključavnico.</t>
  </si>
  <si>
    <t>Svetilka za montažo na stensko konzolo, pravokotnih oblik. S standardnim sistemom na krak premera 60 mm. Po potrebi vključiti reducirni kos za montažo.
Tehnične specifikacije:
- LED, ravno steklo, ULOR=0
- 3000K
- napajalnik z avtomatično redukcijo
- vgrajena standardna prenapetostna zaščita
- napetost 230V AC
- CRI&gt;80
- optika T4
- 25W / 3500lm
- življenjska doba vsaj 100.000 ur
Ustreza: ATRIVA SPR-1p PRAVOKOTNA ENOJNA/P</t>
  </si>
  <si>
    <t>LED svetilka dolžine cca. 9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</si>
  <si>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7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</si>
  <si>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5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</si>
  <si>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RAZSVETLJAVA SKUPAJ:</t>
  </si>
  <si>
    <t xml:space="preserve"> - komplet pritrdilni in drobni material za izdelavo omare.</t>
  </si>
  <si>
    <t>4. VODOVNI MATERIAL</t>
  </si>
  <si>
    <t>Opomba: V ceni po enoti se upošteva: dobava, prevoz, montaža, preizkus, vgradnja, meritve, izjave.</t>
  </si>
  <si>
    <t>Razvodna vgradna (p/o) plastična doza z inox pokrovom na vijake, IP67</t>
  </si>
  <si>
    <t>VODOVNI MATERIAL SKUPAJ:</t>
  </si>
  <si>
    <t>OSTALO SKUPAJ:</t>
  </si>
  <si>
    <t>Predaja vseh potrebnih potrdil o meritvah (meritev električne instalacije in ozemljitvene upornosti z izdelavo zapisnika in izdelavo merilnih rezultatov), zapisnikov in predpisanih izjav ter ostale tehnične dokumentacije za vgrajen material, napeljave in opremo.</t>
  </si>
  <si>
    <t>5. OSTALO</t>
  </si>
  <si>
    <t xml:space="preserve">1. </t>
  </si>
  <si>
    <t>DEMONTAŽNA DELA</t>
  </si>
  <si>
    <t>2.</t>
  </si>
  <si>
    <t>3.</t>
  </si>
  <si>
    <t>RAZSVETLJAVA</t>
  </si>
  <si>
    <t>4.</t>
  </si>
  <si>
    <t>VODOVNI MATERIAL</t>
  </si>
  <si>
    <t>5.</t>
  </si>
  <si>
    <t>OSTALO</t>
  </si>
  <si>
    <t>SKUPAJ ELEKTROINSTALACIJE</t>
  </si>
  <si>
    <t>[EUR]</t>
  </si>
  <si>
    <t>A.</t>
  </si>
  <si>
    <t>B.</t>
  </si>
  <si>
    <t>C.</t>
  </si>
  <si>
    <t>D.</t>
  </si>
  <si>
    <t>SKUPAJ</t>
  </si>
  <si>
    <t>SKUPAJ Z DDV</t>
  </si>
  <si>
    <t>UREDITEV OBSTOJEČE PASAŽE V PISARNO</t>
  </si>
  <si>
    <t>PRENOVA PLOŠČADI PRED VHODOM</t>
  </si>
  <si>
    <r>
      <t xml:space="preserve">OBJEKT: </t>
    </r>
    <r>
      <rPr>
        <b/>
        <sz val="10"/>
        <color indexed="8"/>
        <rFont val="Arial"/>
        <family val="2"/>
      </rPr>
      <t>UREDITEV OBSTOJEČE PASAŽE V PISARNO</t>
    </r>
  </si>
  <si>
    <t>IZVEDBA GOI DEL NA OBJEKTU ZAVODA ZA ŠPORT V AJDOVŠČINI</t>
  </si>
  <si>
    <t>GENERALNO ČIŠČENJE PRED PREDAJO NAROČNIKU VKLJUČNO Z VRATI IN ZASTEKLENIMI OKNI TER STENSKO KERAMIKO. OBRAČUNA SE 1x TLORISNA POVRŠINA NOTRANJIH PROSTOROV.</t>
  </si>
  <si>
    <t>2x ČIŠČENJE PROSTOROV 1X MED GRADNJO IN 1X PO KONČANIH DELIH VKLJUČNO Z VRATI IN ZASTEKLENIMI OKNI TER STENSKO KERAMIKO. OBRAČUNA SE 1x TLORISNA POVRŠINA NOTRANJIH PROSTOROV.</t>
  </si>
  <si>
    <t>MONTAŽA IN DEMONTAŽA PREMIČNIH ODROV NA ZIDARSKIH STOLICAH VIŠINE DO 2,00 M.  OBRAČUNA SE 1x TLORISNA POVRŠINA NOTRANJIH PROSTOROV.</t>
  </si>
  <si>
    <t>MONTAŽA IN DEMONTAŽA CEVNEGA FASADNEGA ODRA VIŠINE DO 10 M VKLJUČNO Z NAJEMNINO.</t>
  </si>
  <si>
    <t>IZRAVNAVA NOTRANJIH MAVČNIH STROPOV Z 2x KITANJEM IN BRUŠENJEM, PRIPRAVLJENO ZA SLIKANJE.</t>
  </si>
  <si>
    <t>IZRAVNAVA NOTRANJIH MAVČNIH STEN IN OBLOG Z 2x KITANJEM IN BRUŠENJEM, PRIPRAVLJENO ZA SLIKANJE.</t>
  </si>
  <si>
    <t>OSNOVNI PREMAZ IN 3x BARVANJE ŽE IZRAVNANIH NOTRANJIH STROPOV Z NAVADNO BARVO KOT NPR. JUPOL CLASSIC ALI GOLD.</t>
  </si>
  <si>
    <t>OSNOVNI PREMAZ IN 3x BARVANJE ŽE IZRAVNANIH NOTRANJIH STEN IN OBLOG Z NAVADNO BARVO KOT NPR. JUPOL CLASSIC ALI GOLD.</t>
  </si>
  <si>
    <t xml:space="preserve">RUŠENJE OBSTOJEČEGA TLAKA IZ PRANIH BETONSKIH PLOŠČ IN BETONSKE PODLAGE SKUPNE DEB. DO 15 CM TER NAKLADANJE RUŠEVIN NA PREVOZNO SREDSTVO IN ODVOZ NA DEPONIJO GRADBENIH ODPADKOV, VKLJUČNO S PLAČILOM VSEH KOMUNALNIH PRISTOJBIN IN TAKS. </t>
  </si>
  <si>
    <t xml:space="preserve">RUŠENJE OBSTOJEČEGA TLAKA IZ PRANIH BETONSKIH PLOŠČ DEB. 4-5 CM POLOŽENE NA PEŠČENO PODLAGO V ZELENICI TER NAKLADANJE RUŠEVIN NA PREVOZNO SREDSTVO IN ODVOZ NA DEPONIJO GRADBENIH ODPADKOV VKLJUČNO S PLAČILOM VSEH KOMUNALNIH PRISTOJBIN IN TAKS. </t>
  </si>
  <si>
    <t xml:space="preserve">RUŠENJE OBSTOJEČEGA TLAKA IZ BETONSKIH TLAKOVCEV DEB. 6 CM POLOŽENI NA PEŠČENO PODLAGO TER NAKLADANJE RUŠEVIN NA PREVOZNO SREDSTVO IN ODVOZ NA DEPONIJO GRADBENIH ODPADKOV VKLJUČNO S PLAČILOM VSEH KOMUNALNIH PRISTOJBIN IN TAKS. </t>
  </si>
  <si>
    <t xml:space="preserve">RUŠENJE OBSTOJEČIH BETONSKIH ROBNIKOV PREREZA 5x20 IN 15x25 CM VKLJUČNO S TEMELJEM IN OBBETONIRANJEM TER NAKLADANJE RUŠEVIN NA PREVOZNO SREDSTVO IN ODVOZ NA DEPONIJO GRADBENIH ODPADKOV VKLJUČNO S PLAČILOM VSEH KOMUNALNIH PRISTOJBIN IN TAKS. </t>
  </si>
  <si>
    <t>RUŠENJE OBSTOJEČIH ARM. BETONSKIH STOPNIC IN KLANČINE TER NAKLADANJE RUŠEVIN NA PREVOZNO SREDSTVO IN ODVOZ NA DEPONIJO GRADBENIH ODPADKOV VKLJUČNO S PLAČILOM VSEH KOMUNALNIH PRISTOJBIN IN TAKS. OBRAČUN SE OPRAVI PO PROSTORNINI RUŠEVIN (M3) V NERAZSUTEM STANJU!</t>
  </si>
  <si>
    <t>RUŠENJE OBSTOJEČEGA ARM. BETONSKEGA TLAKA DEB. DO 15 CM TER NAKLADANJE RUŠEVIN NA PREVOZNO SREDSTVO IN ODVOZ NA DEPONIJO GRADBENIH ODPADKOV VKLJUČNO S PLAČILOM VSEH KOMUNALNIH PRISTOJBIN IN TAKS. OBRAČUN SE OPRAVI PO PROSTORNINI RUŠEVIN (M3) V NERAZSUTEM STANJU!</t>
  </si>
  <si>
    <t xml:space="preserve">ODSTRANITEV OBSTOJEČIH KOVINSKIH DRSNIH VRAT NA GLAVNEM VHODU VEL.CCA.500x300CM TER NAKLADANJE NA PREVOZNO SREDSTVO IN ODVOZ NA DEPONIJO GRADBENIH ODPADKOV VKLJUČNO S PLAČILOM VSEH KOMUNALNIH PRISTOJBIN IN TAKS. </t>
  </si>
  <si>
    <t xml:space="preserve">ODSTRANITEV OBSTOJEČE KOVINSKE OGRAJE VIŠ. DO 100 CM TER NAKLADANJE NA PREVOZNO SREDSTVO IN ODVOZ NA DEPONIJO GRADBENIH ODPADKOV, VKLJUČNO S PLAČILOM VSEH KOMUNALNIH PRISTOJBIN IN TAKS.  </t>
  </si>
  <si>
    <t xml:space="preserve">ODSTRANITEV OBSTOJEČIH KANALIZACIJSKIH CEVI METEORNE KANALIZACIJE POLNO OBBETONIRANIH TER NAKLADANJE RUŠEVIN NA PREVOZNO SREDSTVO IN ODVOZ NA DEPONIJO GRADBENIH ODPADKOV VKLJUČNO S PLAČILOM VSEH KOMUNALNIH PRISTOJBIN IN TAKS. </t>
  </si>
  <si>
    <t xml:space="preserve">ZAKOLIČBA TLAKOVANIH POVRŠIN TER POSTAVITEV POTREBNIH GRADBENIH PROFILOV. OBRAČUNA SE 1x CELOTNA OBDELANA TLAKOVANA POVRŠINA - BRUŠEN BETON.  </t>
  </si>
  <si>
    <t xml:space="preserve">ZAKOLIČBA TLAKOVANIH POVRŠIN TER POSTAVITEV POTREBNIH GRADBENIH PROFILOV. OBRAČUNA SE 1x CELOTNA OBDELANA TLAKOVANA POVRŠINA - STOPNICE ŠTOKAN BETON.  </t>
  </si>
  <si>
    <t>ZAKOLIČBA ZELENIH POVRŠIN TER POSTAVITEV POTREBNIH GRADBENIH PROFILOV. OBRAČUNA SE 1x CELOTNA OBDELANA ZELENA POVRŠINA - GREDICA.</t>
  </si>
  <si>
    <t>Izdelava utora v AB steni, globine do 10cm, širine 10 cm. Izvedba grobega ometa, kitanje in 2x oplesk.</t>
  </si>
  <si>
    <t>ELEKTROINSTALACIJE - ZUNANJA UREDITEV</t>
  </si>
  <si>
    <t>C1.</t>
  </si>
  <si>
    <t>ELEKTROINSTALACIJE - PISARNA</t>
  </si>
  <si>
    <t>1. GRADBENA DELA ZA ELEKTRO INŠTALACIJE</t>
  </si>
  <si>
    <t>ur</t>
  </si>
  <si>
    <t>Skupaj gradbena dela za elektro inštalacije:</t>
  </si>
  <si>
    <t>2. VODOVNI MATERIAL</t>
  </si>
  <si>
    <t>Kabel B2Ca s1a d1 a1, položen v parapetni kanal, uvlečen v podometne ali nadometne inštalacijske cevi</t>
  </si>
  <si>
    <t xml:space="preserve">- 3x1,5 mm2 </t>
  </si>
  <si>
    <t xml:space="preserve">- 4x1,5 mm2 </t>
  </si>
  <si>
    <t>- 3x2,5 mm2</t>
  </si>
  <si>
    <t>Vodnik H07V-K za izenačevanje potenciala in povezavo kovinskih mas, komplet z objemkami in pritrdilnim materialom</t>
  </si>
  <si>
    <t xml:space="preserve">- 10 mm2 </t>
  </si>
  <si>
    <t>3-prekatni, kovinski parapetni kanal s pregrado, pokrovom, veznimi in končnimi elementi, zvočno zaščito, ozemljitvijo ter pritrdilnim materialom, nadometni - tip naj ustreza obstoječim parapetnim kanalom v prostorih</t>
  </si>
  <si>
    <t xml:space="preserve"> </t>
  </si>
  <si>
    <t>Cev PVC rebrasta (RFS), gibljiva, samougasna, položena podometno, delno nad spuščenim stropom, komplet z dozami in pritrdilnim materialom.</t>
  </si>
  <si>
    <t>- 13 mm</t>
  </si>
  <si>
    <t>- 16 mm</t>
  </si>
  <si>
    <t>PVC razvodni kanal bele barve, komplet s koleni in zaključki ter pritrdilnim materialom</t>
  </si>
  <si>
    <t>- 15x17 mm (kot npr. NIK 1)</t>
  </si>
  <si>
    <t>- 30x17 mm (kot npr. NIK 2)</t>
  </si>
  <si>
    <t>Razvodna n/o plastična doza z uvodnicami, pritrdilnim materialom in pokrovčkom</t>
  </si>
  <si>
    <t>- 75x75x50 mm</t>
  </si>
  <si>
    <t>- 100x100x70 mm</t>
  </si>
  <si>
    <t>Stikala posameznih stikalnih kombinacij, p/o, 230V, komplet z dozo, nosilnim in okrasnim okvirčkom, ter polnilnim elementom - obračun po kosu, kvalitetno ustreza TEM Čatež:</t>
  </si>
  <si>
    <t>- navadno stikalo</t>
  </si>
  <si>
    <t>- izmenično stikalo</t>
  </si>
  <si>
    <t>Vtičnica p/o 230V, 16A z zaščitnim kontaktom, z dozo, z nalepko z oznako stikalnega bloka in tokokroga iz katerega se napaja:</t>
  </si>
  <si>
    <t>- 1x vtičnica</t>
  </si>
  <si>
    <t>Vtičnica, 230V, 16A z zaščitnim kontaktom, s skupno dozo za parapetni kanal ali talno dozo, z nalepko z oznako stikalnega bloka in tokokroga iz katerega se napaja, sestavljena iz (kvalitetno ustreza TEM):</t>
  </si>
  <si>
    <t>- 3x vtičnica</t>
  </si>
  <si>
    <t>Izvedba povezav dodatnega izenačenja potencialov v obstoječe doze za izenačenje potencialov. Kabli zajeti posebej v postavki.</t>
  </si>
  <si>
    <t>Skupaj vodovni material:</t>
  </si>
  <si>
    <t>3. RAZDELILNI BLOKI</t>
  </si>
  <si>
    <t>Predelava obstoječega etažnega razdelilnika</t>
  </si>
  <si>
    <t xml:space="preserve"> - instalacijski odklopnik, 400V, Icu &gt; 10 kA, enopolni, karakteristike B10A</t>
  </si>
  <si>
    <t xml:space="preserve"> - instalacijski odklopnik, 230V, Icu &gt; 10 kA, enopolni, karakteristike B16A</t>
  </si>
  <si>
    <t>- predelava razdelilnika - rezanje plošče, izvedba povezav, za vgradnjo elementov</t>
  </si>
  <si>
    <t>- ožičenje razdelilnika s kanali za ožičenje, prekrivnimi ploščami, montažnimi letvami, vrstnimi sponkami, komplet s priključki, napisnimi ploščicami opreme razdelilnika in kablov, uvodnicami, pritrdilnim in ostalim drobnim materialom, izdelavo krmilnih in enopolnih načrtov, predajo dokumentacije, meritev in certifikatov za ta razdelilnik</t>
  </si>
  <si>
    <t>Skupaj razdelilni bloki:</t>
  </si>
  <si>
    <t>4. RAZSVETLJAVA</t>
  </si>
  <si>
    <t>LED nadgradna svetilka, 1200x200mm, 4400lm, Ra=80, 4000K, bele barve, prizmatični difuzor; 
kot npr. Intra 216 PR 4400lm 44W 840 FO 200x1200mm IP43 white</t>
  </si>
  <si>
    <t>LED nadgradna svetilka, 1200x200mm, 4400lm, Ra=80, 4000K, bele barve, opalni difuzor; 
kot npr. Intra 216 OP 3600lm 44W 840 FO 200x1200mm IP43 white</t>
  </si>
  <si>
    <t>Nadgradna svetilka varnostne razsvetljave, AT, 1h, 1W, 150lm
kot npr. Awex Exit S 150lm 1W AT 1h</t>
  </si>
  <si>
    <t>Skupaj razsvetljava:</t>
  </si>
  <si>
    <t>5. AVTOMATSKO ODKRIVANJE IN JAVLJANJE POŽARA</t>
  </si>
  <si>
    <t>Adresni ročni javljalnik požara;
z izolatorjem in pleksi zaščito</t>
  </si>
  <si>
    <t>Adresni optični javljalnik dima;
inteligentni adresni optični javljalnik dima z izolatorjem</t>
  </si>
  <si>
    <t>Podnožje za adresne javljalnike</t>
  </si>
  <si>
    <t>Adresna notranja sirena;
adresna alarmna notranja elektronska sirena z izolatorjem, ohišje bele barve, vgrajena v okroglo podnožje, montaža pod podnožje adresnih javljalnikov ali samostojno nadometno s pokrovčkom, 9mA, 85dB / 92dB, IP42</t>
  </si>
  <si>
    <t>Označevalna plošča ROČNI JAVLJALNIK, rdeče barve z belim simbolom,
125mm x 125mm</t>
  </si>
  <si>
    <t>Označevalna plošča HUPA, rdeče barve z belim simbolom,
125mm x 125mm</t>
  </si>
  <si>
    <t>Označevalna ploščica, rdeče barve z belo vgravirano oznako, 40mm x 20mm</t>
  </si>
  <si>
    <t>Označevalna ploščica, rdeče barve z belo vgravirano oznako, 55mm x 30mm</t>
  </si>
  <si>
    <t>Priklop na obstoječi sistem javljanja požara;
adresiranje in označevanje podnožij javljalnikov, vmesnikov in ostalih elementov sistema za javljanje požara ter povezava na obstoječi sistem za javljanje požara, preizkus in zagon sistema, prevozni stroški</t>
  </si>
  <si>
    <t>Izdelava programa za požarni sistem</t>
  </si>
  <si>
    <t>GNC vnos tlorisov ACAD;
odstranitev grafičnih elementov iz osnovnih ACAD-ovih predlog, prilagoditev velikosti ACAD-ovih tlorisov na resolucijo GNC-ja, monitorja in vnos v grafični del SCADE</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</si>
  <si>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 do baze dogodkov</t>
  </si>
  <si>
    <t>GNC dograditev na objektu;
finalno parametriranje, testiranje sistema, prevozni stroški</t>
  </si>
  <si>
    <t>Dobava in montaža kabla JY(St)Y 1x2x1,0 BMK (RDEČ);
kabel 1x2x1,0mm, požarnojavljalni, opleten, s sukanimi paricami, plašč rdeče barve</t>
  </si>
  <si>
    <t>Skupaj avtomatsko odkrivanje in javljanje požara</t>
  </si>
  <si>
    <t>6. TK INŠTALACIJE</t>
  </si>
  <si>
    <t>Kabel UTP kat. 6, uvlečen v inštalacijske cevi, parapetne kanale, kabelske police.</t>
  </si>
  <si>
    <t>Skupaj TK inštalacije:</t>
  </si>
  <si>
    <t>7. OSTALO</t>
  </si>
  <si>
    <t>Skupaj OSTALO:</t>
  </si>
  <si>
    <t>Predaja vseh izjav o lastnostih, zapisnikov o opravljenih meritvah (meritve električne instalacije in ozemljitvene upornosti) za vse izvedene el. instalacije ter vgrajene materiale in opremo.</t>
  </si>
  <si>
    <t>Nalepni piktogrami za označitev evakuacijske poti (različne smeri).</t>
  </si>
  <si>
    <t>Meritve in pregledi signalno komunikacijke instalacije UNIVERZALNEGA OŽIČENJA (kabli, tudi položene rezerve, vtičnice, …).</t>
  </si>
  <si>
    <t>Vtičnica RJ45, dvojna, kat. 6 za vgradnjo v parapetni kanal.</t>
  </si>
  <si>
    <t>Dobava in montaža samolepilnega korita;
nadometni inštalacijski samolepilni kanal.</t>
  </si>
  <si>
    <t>Sodelovanje pri pregledu požarnega sistema;
sodelovanje serviserjev pri izvedbi funkcionalnega pregleda vgrajenega sistema za javljanje požara.</t>
  </si>
  <si>
    <t>RAZDELILNI BLOKI</t>
  </si>
  <si>
    <t>AVTOMATSKO ODKRIVANJE IN JAVLJANJE POŽARA</t>
  </si>
  <si>
    <t>TK INŠTALACIJE</t>
  </si>
  <si>
    <t>6.</t>
  </si>
  <si>
    <t>7.</t>
  </si>
  <si>
    <t>NEPREDVIDENA DELA (5% OD POSTAVKE A.-C1.)</t>
  </si>
  <si>
    <t>Cena/EM [EUR]</t>
  </si>
  <si>
    <t>Vrednost [EUR]</t>
  </si>
  <si>
    <t>Izdelava prebojev v betonski steni debeline do 20 cm.</t>
  </si>
  <si>
    <t>Izdelava utorov za elektoinštalacijske doze, groba obdelava.</t>
  </si>
  <si>
    <t xml:space="preserve">Opomba: V ceni po enoti se upošteva vsa dela za izvedbo posamezne postavke:prevoz, montaža, preizkus, vgradnja, meritve, izjave o lastnostih. </t>
  </si>
  <si>
    <t>Opomba: Upoštevati, da gre za razširitev obstoječega siste. Uporabiti material, kateri ustreza obstoječemu sistemu.</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</si>
</sst>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 numFmtId="177" formatCode="#,##0.00_ ;[Red]\-#,##0.00\ "/>
  </numFmts>
  <fonts count="74">
    <font>
      <sz val="10"/>
      <name val="Arial"/>
      <family val="0"/>
    </font>
    <font>
      <sz val="10"/>
      <color indexed="8"/>
      <name val="SL Dutch"/>
      <family val="0"/>
    </font>
    <font>
      <sz val="8"/>
      <name val="Arial"/>
      <family val="2"/>
    </font>
    <font>
      <b/>
      <sz val="10"/>
      <name val="Arial"/>
      <family val="2"/>
    </font>
    <font>
      <b/>
      <sz val="10"/>
      <color indexed="8"/>
      <name val="SL Dutch"/>
      <family val="0"/>
    </font>
    <font>
      <b/>
      <sz val="11"/>
      <color indexed="8"/>
      <name val="SL Dutch"/>
      <family val="0"/>
    </font>
    <font>
      <i/>
      <sz val="8"/>
      <color indexed="8"/>
      <name val="SL Dutch"/>
      <family val="0"/>
    </font>
    <font>
      <sz val="10"/>
      <color indexed="8"/>
      <name val="Arial"/>
      <family val="2"/>
    </font>
    <font>
      <b/>
      <sz val="10"/>
      <color indexed="8"/>
      <name val="Arial"/>
      <family val="2"/>
    </font>
    <font>
      <i/>
      <sz val="8"/>
      <name val="Arial"/>
      <family val="2"/>
    </font>
    <font>
      <b/>
      <i/>
      <sz val="9"/>
      <name val="Arial"/>
      <family val="2"/>
    </font>
    <font>
      <sz val="10"/>
      <name val="Arial CE"/>
      <family val="0"/>
    </font>
    <font>
      <sz val="9"/>
      <name val="Arial"/>
      <family val="2"/>
    </font>
    <font>
      <i/>
      <sz val="9"/>
      <name val="Arial"/>
      <family val="2"/>
    </font>
    <font>
      <sz val="9"/>
      <name val="Arial CE"/>
      <family val="2"/>
    </font>
    <font>
      <b/>
      <sz val="9"/>
      <name val="Arial"/>
      <family val="2"/>
    </font>
    <font>
      <sz val="9"/>
      <color indexed="55"/>
      <name val="Arial"/>
      <family val="2"/>
    </font>
    <font>
      <sz val="9"/>
      <color indexed="10"/>
      <name val="Arial"/>
      <family val="2"/>
    </font>
    <font>
      <u val="single"/>
      <sz val="10"/>
      <name val="Arial"/>
      <family val="2"/>
    </font>
    <font>
      <i/>
      <u val="single"/>
      <sz val="10"/>
      <name val="Century Gothic"/>
      <family val="2"/>
    </font>
    <font>
      <sz val="10"/>
      <name val="Century Gothic"/>
      <family val="2"/>
    </font>
    <font>
      <b/>
      <sz val="10"/>
      <name val="Century Gothic"/>
      <family val="2"/>
    </font>
    <font>
      <b/>
      <sz val="9"/>
      <name val="Century Gothic"/>
      <family val="2"/>
    </font>
    <font>
      <b/>
      <sz val="11"/>
      <name val="Century Gothic"/>
      <family val="2"/>
    </font>
    <font>
      <i/>
      <sz val="10"/>
      <name val="Arial"/>
      <family val="2"/>
    </font>
    <font>
      <i/>
      <sz val="10"/>
      <name val="Century Gothic"/>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8"/>
      <color indexed="23"/>
      <name val="SL Dutch"/>
      <family val="0"/>
    </font>
    <font>
      <i/>
      <sz val="10"/>
      <color indexed="23"/>
      <name val="SL Dutch"/>
      <family val="0"/>
    </font>
    <font>
      <i/>
      <sz val="9"/>
      <color indexed="23"/>
      <name val="SL Dutch"/>
      <family val="0"/>
    </font>
    <font>
      <i/>
      <sz val="10"/>
      <color indexed="23"/>
      <name val="Arial"/>
      <family val="2"/>
    </font>
    <font>
      <sz val="10"/>
      <color indexed="23"/>
      <name val="Arial"/>
      <family val="2"/>
    </font>
    <font>
      <b/>
      <i/>
      <sz val="10"/>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8"/>
      <color theme="0" tint="-0.4999699890613556"/>
      <name val="SL Dutch"/>
      <family val="0"/>
    </font>
    <font>
      <i/>
      <sz val="10"/>
      <color theme="0" tint="-0.4999699890613556"/>
      <name val="SL Dutch"/>
      <family val="0"/>
    </font>
    <font>
      <i/>
      <sz val="9"/>
      <color theme="0" tint="-0.4999699890613556"/>
      <name val="SL Dutch"/>
      <family val="0"/>
    </font>
    <font>
      <i/>
      <sz val="10"/>
      <color theme="0" tint="-0.4999699890613556"/>
      <name val="Arial"/>
      <family val="2"/>
    </font>
    <font>
      <sz val="10"/>
      <color theme="0" tint="-0.4999699890613556"/>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11" fillId="0" borderId="0">
      <alignment/>
      <protection/>
    </xf>
    <xf numFmtId="0" fontId="11" fillId="0" borderId="0">
      <alignment/>
      <protection/>
    </xf>
    <xf numFmtId="0" fontId="5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2" fillId="0" borderId="6" applyNumberFormat="0" applyFill="0" applyAlignment="0" applyProtection="0"/>
    <xf numFmtId="0" fontId="63" fillId="30" borderId="7" applyNumberFormat="0" applyAlignment="0" applyProtection="0"/>
    <xf numFmtId="0" fontId="64" fillId="21" borderId="8" applyNumberFormat="0" applyAlignment="0" applyProtection="0"/>
    <xf numFmtId="0" fontId="65"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2" borderId="8" applyNumberFormat="0" applyAlignment="0" applyProtection="0"/>
    <xf numFmtId="0" fontId="67" fillId="0" borderId="9" applyNumberFormat="0" applyFill="0" applyAlignment="0" applyProtection="0"/>
  </cellStyleXfs>
  <cellXfs count="316">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 fontId="3" fillId="0" borderId="0" xfId="0" applyNumberFormat="1" applyFont="1" applyAlignment="1">
      <alignment/>
    </xf>
    <xf numFmtId="0" fontId="4" fillId="0" borderId="0" xfId="0" applyFont="1" applyAlignment="1">
      <alignment vertical="top" wrapText="1"/>
    </xf>
    <xf numFmtId="0" fontId="0" fillId="0" borderId="0" xfId="0" applyAlignment="1">
      <alignment horizontal="right"/>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horizontal="right" vertical="top" wrapText="1"/>
    </xf>
    <xf numFmtId="0" fontId="0" fillId="0" borderId="0" xfId="0" applyBorder="1" applyAlignment="1">
      <alignment/>
    </xf>
    <xf numFmtId="0" fontId="1" fillId="0" borderId="0" xfId="0" applyNumberFormat="1" applyFont="1" applyAlignment="1">
      <alignment vertical="top" wrapText="1"/>
    </xf>
    <xf numFmtId="0" fontId="1" fillId="0" borderId="0" xfId="0" applyNumberFormat="1"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Border="1" applyAlignment="1">
      <alignment horizontal="right"/>
    </xf>
    <xf numFmtId="0" fontId="1" fillId="0" borderId="0" xfId="0" applyFont="1" applyBorder="1" applyAlignment="1">
      <alignment horizontal="right" vertical="top" wrapText="1"/>
    </xf>
    <xf numFmtId="4" fontId="3" fillId="0" borderId="0" xfId="0" applyNumberFormat="1" applyFont="1" applyAlignment="1">
      <alignment/>
    </xf>
    <xf numFmtId="0" fontId="5" fillId="0" borderId="0" xfId="0" applyFont="1" applyAlignment="1">
      <alignment vertical="top" wrapText="1"/>
    </xf>
    <xf numFmtId="0" fontId="3" fillId="0" borderId="0" xfId="0" applyFont="1" applyAlignment="1">
      <alignment horizontal="right"/>
    </xf>
    <xf numFmtId="4" fontId="0" fillId="0" borderId="0" xfId="0" applyNumberFormat="1" applyFont="1" applyAlignment="1">
      <alignment/>
    </xf>
    <xf numFmtId="0" fontId="1" fillId="0" borderId="10" xfId="0" applyFont="1" applyBorder="1" applyAlignment="1">
      <alignment vertical="top" wrapText="1"/>
    </xf>
    <xf numFmtId="4" fontId="0" fillId="0" borderId="10" xfId="0" applyNumberFormat="1" applyBorder="1" applyAlignment="1">
      <alignment/>
    </xf>
    <xf numFmtId="0" fontId="1" fillId="0" borderId="10" xfId="0" applyFont="1" applyBorder="1" applyAlignment="1">
      <alignment vertical="top" wrapText="1"/>
    </xf>
    <xf numFmtId="0" fontId="4" fillId="0" borderId="10" xfId="0" applyFont="1" applyBorder="1" applyAlignment="1">
      <alignment vertical="top" wrapText="1"/>
    </xf>
    <xf numFmtId="4" fontId="3" fillId="0" borderId="10" xfId="0" applyNumberFormat="1" applyFont="1" applyBorder="1" applyAlignment="1">
      <alignment/>
    </xf>
    <xf numFmtId="0" fontId="0" fillId="0" borderId="0" xfId="0" applyFont="1" applyAlignment="1">
      <alignment/>
    </xf>
    <xf numFmtId="0" fontId="3" fillId="0" borderId="0" xfId="0" applyFont="1" applyAlignment="1">
      <alignment/>
    </xf>
    <xf numFmtId="0" fontId="68" fillId="0" borderId="0" xfId="0" applyFont="1" applyAlignment="1">
      <alignment vertical="top" wrapText="1"/>
    </xf>
    <xf numFmtId="0" fontId="9" fillId="0" borderId="10" xfId="0" applyFont="1" applyBorder="1" applyAlignment="1">
      <alignment/>
    </xf>
    <xf numFmtId="0" fontId="6" fillId="0" borderId="10" xfId="0" applyFont="1" applyBorder="1" applyAlignment="1">
      <alignment vertical="top" wrapText="1"/>
    </xf>
    <xf numFmtId="4" fontId="9" fillId="0" borderId="10" xfId="0" applyNumberFormat="1" applyFont="1" applyBorder="1" applyAlignment="1">
      <alignment horizontal="right"/>
    </xf>
    <xf numFmtId="49" fontId="9" fillId="0" borderId="10" xfId="0" applyNumberFormat="1" applyFont="1" applyBorder="1" applyAlignment="1">
      <alignment horizontal="center"/>
    </xf>
    <xf numFmtId="49" fontId="0" fillId="0" borderId="0" xfId="0" applyNumberFormat="1" applyAlignment="1">
      <alignment horizontal="center"/>
    </xf>
    <xf numFmtId="49" fontId="0" fillId="0" borderId="0" xfId="0" applyNumberFormat="1" applyBorder="1" applyAlignment="1">
      <alignment horizontal="center"/>
    </xf>
    <xf numFmtId="49" fontId="3" fillId="0" borderId="0" xfId="0" applyNumberFormat="1" applyFont="1" applyAlignment="1">
      <alignment horizontal="center"/>
    </xf>
    <xf numFmtId="49" fontId="3" fillId="0" borderId="10" xfId="0" applyNumberFormat="1" applyFont="1" applyBorder="1" applyAlignment="1">
      <alignment horizontal="center"/>
    </xf>
    <xf numFmtId="49" fontId="0" fillId="0" borderId="10" xfId="0" applyNumberFormat="1" applyBorder="1" applyAlignment="1">
      <alignment horizontal="center"/>
    </xf>
    <xf numFmtId="49" fontId="0" fillId="0" borderId="0" xfId="0" applyNumberFormat="1" applyFont="1" applyAlignment="1">
      <alignment horizontal="center"/>
    </xf>
    <xf numFmtId="49" fontId="0" fillId="0" borderId="0" xfId="0" applyNumberFormat="1" applyFont="1" applyAlignment="1">
      <alignment horizontal="center"/>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0" fillId="0" borderId="11" xfId="0" applyNumberFormat="1" applyBorder="1" applyAlignment="1">
      <alignment horizontal="right"/>
    </xf>
    <xf numFmtId="49" fontId="3" fillId="0" borderId="11" xfId="0" applyNumberFormat="1" applyFont="1" applyBorder="1" applyAlignment="1">
      <alignment horizontal="left"/>
    </xf>
    <xf numFmtId="49" fontId="0" fillId="0" borderId="11" xfId="0" applyNumberFormat="1" applyBorder="1" applyAlignment="1">
      <alignment horizontal="center"/>
    </xf>
    <xf numFmtId="4" fontId="0" fillId="0" borderId="11" xfId="0" applyNumberFormat="1" applyBorder="1" applyAlignment="1">
      <alignment/>
    </xf>
    <xf numFmtId="4" fontId="3" fillId="0" borderId="11" xfId="0" applyNumberFormat="1" applyFont="1" applyBorder="1" applyAlignment="1">
      <alignment/>
    </xf>
    <xf numFmtId="0" fontId="69" fillId="0" borderId="0" xfId="0" applyNumberFormat="1" applyFont="1" applyAlignment="1">
      <alignment vertical="top" wrapText="1"/>
    </xf>
    <xf numFmtId="4" fontId="0" fillId="0" borderId="0" xfId="0" applyNumberFormat="1" applyFill="1" applyAlignment="1">
      <alignment/>
    </xf>
    <xf numFmtId="0" fontId="1" fillId="0" borderId="0" xfId="0" applyFont="1" applyAlignment="1">
      <alignment horizontal="right" vertical="top" wrapText="1"/>
    </xf>
    <xf numFmtId="0" fontId="70" fillId="0" borderId="0" xfId="0" applyFont="1" applyAlignment="1">
      <alignment vertical="top" wrapText="1"/>
    </xf>
    <xf numFmtId="4" fontId="0" fillId="0" borderId="0" xfId="0" applyNumberFormat="1" applyAlignment="1">
      <alignment vertical="top"/>
    </xf>
    <xf numFmtId="49" fontId="0" fillId="0" borderId="0" xfId="0" applyNumberFormat="1" applyAlignment="1">
      <alignment horizontal="center" vertical="top"/>
    </xf>
    <xf numFmtId="0" fontId="0" fillId="0" borderId="0" xfId="0" applyAlignment="1">
      <alignment vertical="top"/>
    </xf>
    <xf numFmtId="0" fontId="0" fillId="0" borderId="0" xfId="0" applyAlignment="1">
      <alignment horizontal="right" vertical="top"/>
    </xf>
    <xf numFmtId="0" fontId="71" fillId="0" borderId="0" xfId="0" applyFont="1" applyAlignment="1">
      <alignment horizontal="center" vertical="top"/>
    </xf>
    <xf numFmtId="0" fontId="71" fillId="0" borderId="0" xfId="0" applyFont="1" applyAlignment="1">
      <alignment vertical="top"/>
    </xf>
    <xf numFmtId="49" fontId="9" fillId="0" borderId="10" xfId="0" applyNumberFormat="1" applyFont="1" applyBorder="1" applyAlignment="1">
      <alignment horizontal="center" vertical="top"/>
    </xf>
    <xf numFmtId="4" fontId="9" fillId="0" borderId="10" xfId="0" applyNumberFormat="1" applyFont="1" applyBorder="1" applyAlignment="1">
      <alignment horizontal="right" vertical="top"/>
    </xf>
    <xf numFmtId="0" fontId="0" fillId="0" borderId="0" xfId="0" applyFont="1" applyAlignment="1">
      <alignment vertical="top" wrapText="1"/>
    </xf>
    <xf numFmtId="49" fontId="0" fillId="0" borderId="0" xfId="0" applyNumberFormat="1" applyFont="1" applyAlignment="1">
      <alignment horizontal="center" vertical="top"/>
    </xf>
    <xf numFmtId="4" fontId="0" fillId="0" borderId="0" xfId="0" applyNumberFormat="1" applyFont="1" applyAlignment="1">
      <alignment vertical="top"/>
    </xf>
    <xf numFmtId="0" fontId="0" fillId="0" borderId="0" xfId="0" applyFont="1" applyAlignment="1">
      <alignment horizontal="center" vertical="top" wrapText="1"/>
    </xf>
    <xf numFmtId="0" fontId="3" fillId="0" borderId="0" xfId="0" applyFont="1" applyAlignment="1">
      <alignment horizontal="center" vertical="top" wrapText="1"/>
    </xf>
    <xf numFmtId="4" fontId="3" fillId="0" borderId="0" xfId="0" applyNumberFormat="1" applyFont="1" applyAlignment="1">
      <alignment vertical="top"/>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 fontId="0" fillId="0" borderId="0" xfId="0" applyNumberFormat="1" applyAlignment="1">
      <alignment horizontal="right" vertical="top"/>
    </xf>
    <xf numFmtId="0" fontId="9" fillId="0" borderId="10" xfId="0" applyFont="1" applyBorder="1" applyAlignment="1">
      <alignment horizontal="right" vertical="top"/>
    </xf>
    <xf numFmtId="0" fontId="4"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right" vertical="top" wrapText="1"/>
    </xf>
    <xf numFmtId="0" fontId="3" fillId="0" borderId="13" xfId="0" applyFont="1" applyFill="1" applyBorder="1" applyAlignment="1">
      <alignment vertical="top" wrapText="1"/>
    </xf>
    <xf numFmtId="4" fontId="0" fillId="0" borderId="0" xfId="0" applyNumberFormat="1" applyFont="1" applyAlignment="1">
      <alignment vertical="top" wrapText="1"/>
    </xf>
    <xf numFmtId="4" fontId="3" fillId="0" borderId="0" xfId="0" applyNumberFormat="1" applyFont="1" applyFill="1" applyBorder="1" applyAlignment="1">
      <alignment vertical="top" wrapText="1"/>
    </xf>
    <xf numFmtId="4" fontId="3" fillId="0" borderId="0" xfId="0" applyNumberFormat="1" applyFont="1" applyAlignment="1">
      <alignment vertical="top" wrapText="1"/>
    </xf>
    <xf numFmtId="0" fontId="4" fillId="0" borderId="11" xfId="0" applyFont="1" applyBorder="1" applyAlignment="1">
      <alignment vertical="top" wrapText="1"/>
    </xf>
    <xf numFmtId="0" fontId="1" fillId="0" borderId="0" xfId="0" applyFont="1" applyBorder="1" applyAlignment="1">
      <alignment vertical="top" wrapText="1"/>
    </xf>
    <xf numFmtId="49" fontId="0" fillId="0" borderId="0" xfId="0" applyNumberFormat="1" applyFont="1" applyBorder="1" applyAlignment="1">
      <alignment horizontal="center" vertical="top"/>
    </xf>
    <xf numFmtId="4" fontId="0" fillId="0" borderId="0" xfId="0" applyNumberFormat="1" applyBorder="1" applyAlignment="1">
      <alignment vertical="top"/>
    </xf>
    <xf numFmtId="0" fontId="0" fillId="0" borderId="11" xfId="0" applyBorder="1" applyAlignment="1">
      <alignment horizontal="right" vertical="top"/>
    </xf>
    <xf numFmtId="49" fontId="0" fillId="0" borderId="11" xfId="0" applyNumberFormat="1" applyBorder="1" applyAlignment="1">
      <alignment horizontal="center" vertical="top"/>
    </xf>
    <xf numFmtId="4" fontId="0" fillId="0" borderId="11" xfId="0" applyNumberFormat="1" applyBorder="1" applyAlignment="1">
      <alignment vertical="top"/>
    </xf>
    <xf numFmtId="4" fontId="3" fillId="0" borderId="11" xfId="0" applyNumberFormat="1" applyFont="1" applyBorder="1" applyAlignment="1">
      <alignment vertical="top"/>
    </xf>
    <xf numFmtId="0" fontId="10" fillId="0" borderId="0" xfId="0" applyFont="1" applyFill="1" applyAlignment="1">
      <alignment horizontal="left" vertical="top"/>
    </xf>
    <xf numFmtId="49" fontId="10" fillId="0" borderId="0" xfId="0" applyNumberFormat="1" applyFont="1" applyFill="1" applyAlignment="1">
      <alignment horizontal="justify" vertical="top" wrapText="1"/>
    </xf>
    <xf numFmtId="0" fontId="10" fillId="0" borderId="0" xfId="0" applyFont="1" applyFill="1" applyAlignment="1">
      <alignment horizontal="center" vertical="top"/>
    </xf>
    <xf numFmtId="2" fontId="10" fillId="0" borderId="0" xfId="0" applyNumberFormat="1" applyFont="1" applyFill="1" applyAlignment="1">
      <alignment vertical="top"/>
    </xf>
    <xf numFmtId="4" fontId="10" fillId="0" borderId="0" xfId="0" applyNumberFormat="1" applyFont="1" applyFill="1" applyAlignment="1">
      <alignment vertical="top"/>
    </xf>
    <xf numFmtId="0" fontId="12" fillId="0" borderId="0" xfId="40" applyFont="1" applyFill="1" applyAlignment="1">
      <alignment vertical="top"/>
      <protection/>
    </xf>
    <xf numFmtId="0" fontId="13" fillId="0" borderId="0" xfId="0" applyFont="1" applyFill="1" applyAlignment="1">
      <alignment horizontal="left" vertical="top"/>
    </xf>
    <xf numFmtId="49" fontId="13" fillId="0" borderId="0" xfId="0" applyNumberFormat="1" applyFont="1" applyFill="1" applyAlignment="1">
      <alignment horizontal="justify" vertical="top" wrapText="1"/>
    </xf>
    <xf numFmtId="0" fontId="13" fillId="0" borderId="0" xfId="0" applyFont="1" applyFill="1" applyAlignment="1">
      <alignment horizontal="center" vertical="top"/>
    </xf>
    <xf numFmtId="2" fontId="13" fillId="0" borderId="0" xfId="0" applyNumberFormat="1" applyFont="1" applyFill="1" applyAlignment="1">
      <alignment vertical="top"/>
    </xf>
    <xf numFmtId="4" fontId="13" fillId="0" borderId="0" xfId="0" applyNumberFormat="1" applyFont="1" applyFill="1" applyAlignment="1">
      <alignment vertical="top"/>
    </xf>
    <xf numFmtId="0" fontId="12" fillId="0" borderId="0" xfId="0" applyFont="1" applyFill="1" applyAlignment="1">
      <alignment vertical="top"/>
    </xf>
    <xf numFmtId="49" fontId="12" fillId="0" borderId="0" xfId="0" applyNumberFormat="1" applyFont="1" applyFill="1" applyAlignment="1">
      <alignment vertical="top" wrapText="1"/>
    </xf>
    <xf numFmtId="0" fontId="12" fillId="0" borderId="0" xfId="0" applyFont="1" applyFill="1" applyAlignment="1">
      <alignment horizontal="left" vertical="top"/>
    </xf>
    <xf numFmtId="4" fontId="12" fillId="0" borderId="0" xfId="0" applyNumberFormat="1" applyFont="1" applyFill="1" applyAlignment="1">
      <alignment horizontal="left" vertical="top" wrapText="1"/>
    </xf>
    <xf numFmtId="0" fontId="12" fillId="0" borderId="0" xfId="0" applyFont="1" applyFill="1" applyAlignment="1">
      <alignment horizontal="right" vertical="top" wrapText="1"/>
    </xf>
    <xf numFmtId="2" fontId="12" fillId="0" borderId="0" xfId="0" applyNumberFormat="1" applyFont="1" applyFill="1" applyAlignment="1">
      <alignment vertical="top"/>
    </xf>
    <xf numFmtId="49" fontId="14" fillId="0" borderId="0" xfId="0" applyNumberFormat="1" applyFont="1" applyFill="1" applyAlignment="1">
      <alignment vertical="top" wrapText="1"/>
    </xf>
    <xf numFmtId="0" fontId="12" fillId="0" borderId="0" xfId="0" applyFont="1" applyFill="1" applyAlignment="1">
      <alignment horizontal="justify" vertical="top" wrapText="1"/>
    </xf>
    <xf numFmtId="0" fontId="12" fillId="0" borderId="0" xfId="40" applyFont="1" applyFill="1" applyAlignment="1">
      <alignment horizontal="center" vertical="top"/>
      <protection/>
    </xf>
    <xf numFmtId="0" fontId="15" fillId="0" borderId="14" xfId="0" applyFont="1" applyFill="1" applyBorder="1" applyAlignment="1">
      <alignment horizontal="left"/>
    </xf>
    <xf numFmtId="49" fontId="15" fillId="0" borderId="14" xfId="0" applyNumberFormat="1" applyFont="1" applyFill="1" applyBorder="1" applyAlignment="1">
      <alignment horizontal="center"/>
    </xf>
    <xf numFmtId="0" fontId="12" fillId="0" borderId="14" xfId="0" applyFont="1" applyFill="1" applyBorder="1" applyAlignment="1">
      <alignment horizontal="center"/>
    </xf>
    <xf numFmtId="3" fontId="12" fillId="0" borderId="14" xfId="0" applyNumberFormat="1" applyFont="1" applyFill="1" applyBorder="1" applyAlignment="1">
      <alignment/>
    </xf>
    <xf numFmtId="4" fontId="15" fillId="0" borderId="14" xfId="0" applyNumberFormat="1" applyFont="1" applyFill="1" applyBorder="1" applyAlignment="1">
      <alignment/>
    </xf>
    <xf numFmtId="49" fontId="12" fillId="0" borderId="0" xfId="40" applyNumberFormat="1" applyFont="1" applyFill="1" applyAlignment="1">
      <alignment vertical="top" wrapText="1"/>
      <protection/>
    </xf>
    <xf numFmtId="3" fontId="10" fillId="0" borderId="0" xfId="0" applyNumberFormat="1" applyFont="1" applyFill="1" applyAlignment="1">
      <alignment vertical="top"/>
    </xf>
    <xf numFmtId="3" fontId="13" fillId="0" borderId="0" xfId="0" applyNumberFormat="1" applyFont="1" applyFill="1" applyAlignment="1">
      <alignment vertical="top"/>
    </xf>
    <xf numFmtId="2" fontId="10" fillId="0" borderId="0" xfId="0" applyNumberFormat="1" applyFont="1" applyFill="1" applyAlignment="1">
      <alignment horizontal="center" vertical="top"/>
    </xf>
    <xf numFmtId="4" fontId="10" fillId="0" borderId="0" xfId="0" applyNumberFormat="1" applyFont="1" applyFill="1" applyAlignment="1">
      <alignment horizontal="center" vertical="top"/>
    </xf>
    <xf numFmtId="3" fontId="10" fillId="0" borderId="0" xfId="0" applyNumberFormat="1" applyFont="1" applyFill="1" applyAlignment="1">
      <alignment horizontal="center" vertical="top"/>
    </xf>
    <xf numFmtId="0" fontId="12" fillId="0" borderId="0" xfId="0" applyFont="1" applyFill="1" applyAlignment="1">
      <alignment horizontal="left" vertical="top" wrapText="1"/>
    </xf>
    <xf numFmtId="0" fontId="12" fillId="0" borderId="0" xfId="0" applyFont="1" applyFill="1" applyAlignment="1">
      <alignment horizontal="right" vertical="top"/>
    </xf>
    <xf numFmtId="4" fontId="12" fillId="0" borderId="0" xfId="0" applyNumberFormat="1" applyFont="1" applyFill="1" applyAlignment="1">
      <alignment vertical="top"/>
    </xf>
    <xf numFmtId="49" fontId="14" fillId="0" borderId="0" xfId="0" applyNumberFormat="1" applyFont="1" applyFill="1" applyAlignment="1">
      <alignment vertical="top" wrapText="1"/>
    </xf>
    <xf numFmtId="4" fontId="12" fillId="0" borderId="14" xfId="0" applyNumberFormat="1" applyFont="1" applyFill="1" applyBorder="1" applyAlignment="1">
      <alignment/>
    </xf>
    <xf numFmtId="0" fontId="15" fillId="0" borderId="0" xfId="0" applyFont="1" applyFill="1" applyBorder="1" applyAlignment="1">
      <alignment horizontal="left"/>
    </xf>
    <xf numFmtId="49" fontId="15" fillId="0" borderId="0" xfId="0" applyNumberFormat="1" applyFont="1" applyFill="1" applyBorder="1" applyAlignment="1">
      <alignment horizontal="center"/>
    </xf>
    <xf numFmtId="0" fontId="12" fillId="0" borderId="0" xfId="0" applyFont="1" applyFill="1" applyBorder="1" applyAlignment="1">
      <alignment horizontal="center"/>
    </xf>
    <xf numFmtId="4" fontId="12" fillId="0" borderId="0" xfId="0" applyNumberFormat="1" applyFont="1" applyFill="1" applyBorder="1" applyAlignment="1">
      <alignment/>
    </xf>
    <xf numFmtId="4" fontId="15" fillId="0" borderId="0" xfId="0" applyNumberFormat="1" applyFont="1" applyFill="1" applyBorder="1" applyAlignment="1">
      <alignment/>
    </xf>
    <xf numFmtId="0" fontId="12" fillId="0" borderId="0" xfId="0" applyFont="1" applyFill="1" applyAlignment="1">
      <alignment horizontal="right"/>
    </xf>
    <xf numFmtId="3" fontId="12" fillId="0" borderId="0" xfId="0" applyNumberFormat="1" applyFont="1" applyFill="1" applyAlignment="1">
      <alignment/>
    </xf>
    <xf numFmtId="2" fontId="12"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Alignment="1">
      <alignment/>
    </xf>
    <xf numFmtId="2" fontId="12" fillId="0" borderId="0" xfId="0" applyNumberFormat="1" applyFont="1" applyFill="1" applyAlignment="1">
      <alignment vertical="top" wrapText="1"/>
    </xf>
    <xf numFmtId="1" fontId="10" fillId="0" borderId="0" xfId="0" applyNumberFormat="1" applyFont="1" applyFill="1" applyAlignment="1">
      <alignment horizontal="center" vertical="top"/>
    </xf>
    <xf numFmtId="0" fontId="12" fillId="0" borderId="0" xfId="0" applyFont="1" applyFill="1" applyAlignment="1">
      <alignment vertical="top" wrapText="1"/>
    </xf>
    <xf numFmtId="0" fontId="16" fillId="0" borderId="0" xfId="0" applyFont="1" applyFill="1" applyAlignment="1">
      <alignment/>
    </xf>
    <xf numFmtId="4" fontId="16" fillId="0" borderId="0" xfId="0" applyNumberFormat="1" applyFont="1" applyFill="1" applyAlignment="1">
      <alignment/>
    </xf>
    <xf numFmtId="0" fontId="16" fillId="0" borderId="0" xfId="40" applyFont="1" applyFill="1" applyAlignment="1">
      <alignment vertical="top"/>
      <protection/>
    </xf>
    <xf numFmtId="0" fontId="16" fillId="0" borderId="0" xfId="0" applyFont="1" applyFill="1" applyAlignment="1">
      <alignment horizontal="left" vertical="top"/>
    </xf>
    <xf numFmtId="49" fontId="16" fillId="0" borderId="0" xfId="0" applyNumberFormat="1" applyFont="1" applyFill="1" applyAlignment="1">
      <alignment vertical="top" wrapText="1"/>
    </xf>
    <xf numFmtId="0" fontId="17" fillId="0" borderId="0" xfId="0" applyFont="1" applyFill="1" applyAlignment="1">
      <alignment/>
    </xf>
    <xf numFmtId="0" fontId="16" fillId="0" borderId="0" xfId="0" applyFont="1" applyFill="1" applyAlignment="1">
      <alignment vertical="top"/>
    </xf>
    <xf numFmtId="1" fontId="12" fillId="0" borderId="0" xfId="0" applyNumberFormat="1" applyFont="1" applyFill="1" applyAlignment="1">
      <alignment horizontal="right" vertical="top"/>
    </xf>
    <xf numFmtId="0" fontId="12" fillId="0" borderId="0" xfId="0" applyFont="1" applyFill="1" applyAlignment="1">
      <alignment horizontal="justify"/>
    </xf>
    <xf numFmtId="2" fontId="12" fillId="0" borderId="14" xfId="0" applyNumberFormat="1" applyFont="1" applyFill="1" applyBorder="1" applyAlignment="1">
      <alignment/>
    </xf>
    <xf numFmtId="0" fontId="15" fillId="0" borderId="0" xfId="40" applyFont="1" applyFill="1" applyAlignment="1">
      <alignment vertical="top"/>
      <protection/>
    </xf>
    <xf numFmtId="0" fontId="9" fillId="0" borderId="15" xfId="0" applyFont="1" applyFill="1" applyBorder="1" applyAlignment="1">
      <alignment horizontal="left" vertical="top"/>
    </xf>
    <xf numFmtId="49" fontId="9" fillId="0" borderId="15" xfId="0" applyNumberFormat="1" applyFont="1" applyFill="1" applyBorder="1" applyAlignment="1">
      <alignment horizontal="justify" vertical="top" wrapText="1"/>
    </xf>
    <xf numFmtId="0" fontId="9" fillId="0" borderId="15" xfId="0" applyFont="1" applyFill="1" applyBorder="1" applyAlignment="1">
      <alignment horizontal="center" vertical="top"/>
    </xf>
    <xf numFmtId="2" fontId="9" fillId="0" borderId="15" xfId="0" applyNumberFormat="1" applyFont="1" applyFill="1" applyBorder="1" applyAlignment="1">
      <alignment horizontal="center" vertical="top"/>
    </xf>
    <xf numFmtId="4" fontId="9" fillId="0" borderId="15" xfId="0" applyNumberFormat="1" applyFont="1" applyFill="1" applyBorder="1" applyAlignment="1">
      <alignment horizontal="center" vertical="top"/>
    </xf>
    <xf numFmtId="0" fontId="12" fillId="0" borderId="0" xfId="0" applyFont="1" applyFill="1" applyAlignment="1">
      <alignment horizontal="center" vertical="top"/>
    </xf>
    <xf numFmtId="0" fontId="12" fillId="0" borderId="0" xfId="0" applyFont="1" applyFill="1" applyAlignment="1">
      <alignment horizontal="center" vertical="top" wrapText="1"/>
    </xf>
    <xf numFmtId="0" fontId="15" fillId="0" borderId="14" xfId="0" applyFont="1" applyFill="1" applyBorder="1" applyAlignment="1">
      <alignment horizontal="center"/>
    </xf>
    <xf numFmtId="0" fontId="15" fillId="0" borderId="0" xfId="0" applyFont="1" applyFill="1" applyBorder="1" applyAlignment="1">
      <alignment horizontal="center"/>
    </xf>
    <xf numFmtId="0" fontId="12" fillId="0" borderId="0" xfId="0" applyFont="1" applyFill="1" applyAlignment="1">
      <alignment horizontal="center"/>
    </xf>
    <xf numFmtId="0" fontId="16" fillId="0" borderId="0" xfId="0" applyFont="1" applyFill="1" applyAlignment="1">
      <alignment horizontal="center"/>
    </xf>
    <xf numFmtId="3" fontId="9" fillId="0" borderId="15" xfId="0" applyNumberFormat="1" applyFont="1" applyFill="1" applyBorder="1" applyAlignment="1">
      <alignment horizontal="center" vertical="top"/>
    </xf>
    <xf numFmtId="0" fontId="10" fillId="0" borderId="0" xfId="0" applyFont="1" applyFill="1" applyAlignment="1">
      <alignment horizontal="right" vertical="top"/>
    </xf>
    <xf numFmtId="4" fontId="12" fillId="0" borderId="0" xfId="40" applyNumberFormat="1" applyFont="1" applyFill="1" applyAlignment="1">
      <alignment vertical="top"/>
      <protection/>
    </xf>
    <xf numFmtId="0" fontId="12" fillId="0" borderId="16" xfId="40" applyFont="1" applyFill="1" applyBorder="1" applyAlignment="1">
      <alignment vertical="top"/>
      <protection/>
    </xf>
    <xf numFmtId="0" fontId="12" fillId="0" borderId="16" xfId="40" applyFont="1" applyFill="1" applyBorder="1" applyAlignment="1">
      <alignment horizontal="center" vertical="top"/>
      <protection/>
    </xf>
    <xf numFmtId="4" fontId="15" fillId="0" borderId="16" xfId="40" applyNumberFormat="1" applyFont="1" applyFill="1" applyBorder="1" applyAlignment="1">
      <alignment vertical="top"/>
      <protection/>
    </xf>
    <xf numFmtId="49" fontId="15" fillId="0" borderId="16" xfId="40" applyNumberFormat="1" applyFont="1" applyFill="1" applyBorder="1" applyAlignment="1">
      <alignment vertical="top" wrapText="1"/>
      <protection/>
    </xf>
    <xf numFmtId="0" fontId="12" fillId="0" borderId="0" xfId="40" applyFont="1" applyFill="1" applyAlignment="1">
      <alignment horizontal="right" vertical="top"/>
      <protection/>
    </xf>
    <xf numFmtId="0" fontId="0" fillId="0" borderId="0" xfId="0" applyFont="1" applyAlignment="1">
      <alignment vertical="center"/>
    </xf>
    <xf numFmtId="0" fontId="0" fillId="0" borderId="0" xfId="0" applyFont="1" applyAlignment="1">
      <alignment horizontal="right"/>
    </xf>
    <xf numFmtId="0" fontId="21" fillId="0" borderId="0" xfId="0" applyFont="1" applyAlignment="1" quotePrefix="1">
      <alignment horizontal="right" vertical="center"/>
    </xf>
    <xf numFmtId="0" fontId="20" fillId="0" borderId="0" xfId="0" applyFont="1" applyAlignment="1">
      <alignment horizontal="right"/>
    </xf>
    <xf numFmtId="0" fontId="0"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xf>
    <xf numFmtId="4" fontId="0" fillId="0" borderId="0" xfId="0" applyNumberFormat="1" applyFont="1" applyAlignment="1">
      <alignment horizontal="center"/>
    </xf>
    <xf numFmtId="0" fontId="23" fillId="0" borderId="0" xfId="0" applyFont="1" applyAlignment="1">
      <alignment horizontal="center" vertical="center"/>
    </xf>
    <xf numFmtId="0" fontId="24" fillId="0" borderId="0" xfId="0" applyFont="1" applyAlignment="1">
      <alignment horizontal="right" vertical="center"/>
    </xf>
    <xf numFmtId="0" fontId="25" fillId="0" borderId="0" xfId="0" applyFont="1" applyAlignment="1">
      <alignment wrapText="1"/>
    </xf>
    <xf numFmtId="0" fontId="24" fillId="0" borderId="0" xfId="0" applyFont="1" applyAlignment="1">
      <alignment horizontal="right"/>
    </xf>
    <xf numFmtId="0" fontId="0" fillId="0" borderId="0" xfId="0" applyFont="1" applyAlignment="1">
      <alignment horizontal="right" vertical="center"/>
    </xf>
    <xf numFmtId="0" fontId="20" fillId="0" borderId="0" xfId="0" applyFont="1" applyAlignment="1">
      <alignment wrapText="1"/>
    </xf>
    <xf numFmtId="17" fontId="20" fillId="0" borderId="0" xfId="0" applyNumberFormat="1" applyFont="1" applyAlignment="1">
      <alignment horizontal="right" wrapText="1"/>
    </xf>
    <xf numFmtId="0" fontId="3" fillId="0" borderId="0" xfId="0" applyFont="1" applyAlignment="1" quotePrefix="1">
      <alignment horizontal="right" vertical="center"/>
    </xf>
    <xf numFmtId="0" fontId="18" fillId="0" borderId="0" xfId="0" applyFont="1" applyAlignment="1" quotePrefix="1">
      <alignment horizontal="center" vertical="center" wrapText="1"/>
    </xf>
    <xf numFmtId="0" fontId="0" fillId="0" borderId="0" xfId="0" applyFont="1" applyAlignment="1" quotePrefix="1">
      <alignment horizontal="center"/>
    </xf>
    <xf numFmtId="0" fontId="18" fillId="0" borderId="0" xfId="0" applyFont="1" applyAlignment="1" quotePrefix="1">
      <alignment horizontal="left" vertical="center" wrapText="1"/>
    </xf>
    <xf numFmtId="0" fontId="0" fillId="0" borderId="0" xfId="0" applyFont="1" applyAlignment="1" quotePrefix="1">
      <alignment/>
    </xf>
    <xf numFmtId="4" fontId="0" fillId="0" borderId="0" xfId="0" applyNumberFormat="1" applyFont="1" applyAlignment="1">
      <alignment horizontal="center" vertical="center"/>
    </xf>
    <xf numFmtId="0" fontId="0" fillId="0" borderId="0" xfId="0" applyFont="1" applyBorder="1" applyAlignment="1">
      <alignment horizontal="right"/>
    </xf>
    <xf numFmtId="0" fontId="0" fillId="0" borderId="0" xfId="0" applyFont="1" applyBorder="1" applyAlignment="1">
      <alignment horizontal="left"/>
    </xf>
    <xf numFmtId="4" fontId="0" fillId="0" borderId="10" xfId="0" applyNumberFormat="1" applyFill="1" applyBorder="1" applyAlignment="1">
      <alignment/>
    </xf>
    <xf numFmtId="4" fontId="0" fillId="0" borderId="0" xfId="0" applyNumberFormat="1" applyFill="1" applyBorder="1" applyAlignment="1">
      <alignment/>
    </xf>
    <xf numFmtId="0" fontId="1" fillId="0" borderId="0" xfId="0" applyFont="1" applyFill="1" applyAlignment="1">
      <alignment vertical="top" wrapText="1"/>
    </xf>
    <xf numFmtId="4" fontId="0" fillId="0" borderId="0" xfId="0" applyNumberFormat="1" applyFill="1" applyAlignment="1">
      <alignment vertical="top"/>
    </xf>
    <xf numFmtId="0" fontId="0" fillId="0" borderId="0" xfId="0" applyFont="1" applyFill="1" applyAlignment="1">
      <alignment vertical="top" wrapText="1"/>
    </xf>
    <xf numFmtId="4" fontId="0" fillId="0" borderId="0" xfId="0" applyNumberFormat="1" applyFont="1" applyFill="1" applyAlignment="1">
      <alignment vertical="top"/>
    </xf>
    <xf numFmtId="0" fontId="0" fillId="0" borderId="0" xfId="0" applyFont="1" applyAlignment="1">
      <alignment wrapText="1"/>
    </xf>
    <xf numFmtId="0" fontId="3" fillId="0" borderId="0" xfId="0" applyFont="1" applyFill="1" applyAlignment="1">
      <alignment horizontal="right" vertical="top"/>
    </xf>
    <xf numFmtId="0" fontId="3" fillId="0" borderId="0" xfId="0" applyFont="1" applyFill="1" applyAlignment="1">
      <alignment vertical="top"/>
    </xf>
    <xf numFmtId="49" fontId="0" fillId="0" borderId="0" xfId="0" applyNumberFormat="1" applyFill="1" applyAlignment="1">
      <alignment horizontal="center" vertical="top"/>
    </xf>
    <xf numFmtId="0" fontId="3" fillId="0" borderId="0" xfId="0" applyFont="1" applyBorder="1" applyAlignment="1">
      <alignment horizontal="right"/>
    </xf>
    <xf numFmtId="0" fontId="3" fillId="0" borderId="0" xfId="0" applyFont="1" applyBorder="1" applyAlignment="1">
      <alignment/>
    </xf>
    <xf numFmtId="4" fontId="3"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3" fillId="0" borderId="0" xfId="0" applyFont="1" applyBorder="1" applyAlignment="1">
      <alignment horizontal="left"/>
    </xf>
    <xf numFmtId="0" fontId="3" fillId="0" borderId="17" xfId="0" applyFont="1" applyBorder="1" applyAlignment="1">
      <alignment horizontal="right"/>
    </xf>
    <xf numFmtId="0" fontId="3" fillId="0" borderId="17" xfId="0" applyFont="1" applyBorder="1" applyAlignment="1">
      <alignment/>
    </xf>
    <xf numFmtId="4" fontId="3" fillId="0" borderId="17" xfId="0" applyNumberFormat="1" applyFont="1" applyBorder="1" applyAlignment="1">
      <alignment horizontal="center" vertical="center"/>
    </xf>
    <xf numFmtId="0" fontId="3" fillId="0" borderId="0" xfId="0" applyFont="1" applyAlignment="1">
      <alignment horizontal="center" vertical="center" wrapText="1"/>
    </xf>
    <xf numFmtId="0" fontId="0" fillId="0" borderId="0" xfId="0" applyFont="1" applyAlignment="1">
      <alignment vertical="center" wrapText="1"/>
    </xf>
    <xf numFmtId="0" fontId="26" fillId="0" borderId="0" xfId="0" applyFont="1" applyAlignment="1">
      <alignment horizontal="center"/>
    </xf>
    <xf numFmtId="0" fontId="19" fillId="0" borderId="0" xfId="0" applyFont="1" applyAlignment="1">
      <alignment horizontal="left"/>
    </xf>
    <xf numFmtId="0" fontId="0" fillId="0" borderId="0" xfId="0" applyFont="1" applyAlignment="1">
      <alignment/>
    </xf>
    <xf numFmtId="0" fontId="20" fillId="0" borderId="0" xfId="0" applyFont="1" applyAlignment="1">
      <alignment horizontal="left" wrapText="1"/>
    </xf>
    <xf numFmtId="0" fontId="0" fillId="0" borderId="0" xfId="0" applyFont="1" applyAlignment="1">
      <alignment wrapText="1"/>
    </xf>
    <xf numFmtId="0" fontId="69" fillId="0" borderId="0" xfId="0" applyFont="1" applyAlignment="1">
      <alignment vertical="top" wrapText="1"/>
    </xf>
    <xf numFmtId="0" fontId="71" fillId="0" borderId="0" xfId="0" applyFont="1" applyAlignment="1">
      <alignment wrapText="1"/>
    </xf>
    <xf numFmtId="0" fontId="7" fillId="0" borderId="0" xfId="0" applyFont="1" applyAlignment="1">
      <alignment vertical="top" wrapText="1"/>
    </xf>
    <xf numFmtId="0" fontId="68" fillId="0" borderId="0" xfId="0" applyNumberFormat="1" applyFont="1" applyAlignment="1">
      <alignment vertical="top" wrapText="1"/>
    </xf>
    <xf numFmtId="0" fontId="72" fillId="0" borderId="0" xfId="0" applyFont="1" applyAlignment="1">
      <alignment/>
    </xf>
    <xf numFmtId="0" fontId="4" fillId="0" borderId="11" xfId="0" applyFont="1" applyBorder="1" applyAlignment="1">
      <alignment vertical="top" wrapText="1"/>
    </xf>
    <xf numFmtId="0" fontId="0" fillId="0" borderId="11" xfId="0" applyBorder="1" applyAlignment="1">
      <alignment/>
    </xf>
    <xf numFmtId="0" fontId="0" fillId="0" borderId="0" xfId="0" applyAlignment="1">
      <alignment/>
    </xf>
    <xf numFmtId="0" fontId="71" fillId="0" borderId="0" xfId="0" applyFont="1" applyAlignment="1">
      <alignment/>
    </xf>
    <xf numFmtId="0" fontId="70" fillId="0" borderId="0" xfId="0" applyFont="1" applyAlignment="1">
      <alignment vertical="top" wrapText="1"/>
    </xf>
    <xf numFmtId="0" fontId="71" fillId="0" borderId="0" xfId="0" applyFont="1" applyAlignment="1">
      <alignment vertical="top"/>
    </xf>
    <xf numFmtId="0" fontId="49" fillId="0" borderId="0" xfId="0" applyFont="1" applyAlignment="1">
      <alignment horizontal="left" vertical="top"/>
    </xf>
    <xf numFmtId="49" fontId="49" fillId="0" borderId="0" xfId="0" applyNumberFormat="1" applyFont="1" applyAlignment="1">
      <alignment horizontal="justify" vertical="top" wrapText="1"/>
    </xf>
    <xf numFmtId="0" fontId="49" fillId="0" borderId="0" xfId="0" applyFont="1" applyAlignment="1">
      <alignment horizontal="center" vertical="top"/>
    </xf>
    <xf numFmtId="1" fontId="49" fillId="0" borderId="0" xfId="0" applyNumberFormat="1" applyFont="1" applyAlignment="1">
      <alignment vertical="top"/>
    </xf>
    <xf numFmtId="2" fontId="49" fillId="0" borderId="0" xfId="0" applyNumberFormat="1" applyFont="1" applyAlignment="1">
      <alignment vertical="top"/>
    </xf>
    <xf numFmtId="4" fontId="49" fillId="0" borderId="0" xfId="0" applyNumberFormat="1" applyFont="1" applyAlignment="1">
      <alignment vertical="top"/>
    </xf>
    <xf numFmtId="0" fontId="0" fillId="0" borderId="0" xfId="40" applyFont="1" applyAlignment="1">
      <alignment vertical="top"/>
      <protection/>
    </xf>
    <xf numFmtId="0" fontId="24" fillId="0" borderId="0" xfId="0" applyFont="1" applyAlignment="1">
      <alignment horizontal="left" vertical="top"/>
    </xf>
    <xf numFmtId="49" fontId="24" fillId="0" borderId="0" xfId="0" applyNumberFormat="1" applyFont="1" applyAlignment="1">
      <alignment horizontal="justify" vertical="top" wrapText="1"/>
    </xf>
    <xf numFmtId="0" fontId="24" fillId="0" borderId="0" xfId="0" applyFont="1" applyAlignment="1">
      <alignment horizontal="center" vertical="top"/>
    </xf>
    <xf numFmtId="1" fontId="24" fillId="0" borderId="0" xfId="0" applyNumberFormat="1" applyFont="1" applyAlignment="1">
      <alignment vertical="top"/>
    </xf>
    <xf numFmtId="2" fontId="24" fillId="0" borderId="0" xfId="0" applyNumberFormat="1" applyFont="1" applyAlignment="1">
      <alignment vertical="top"/>
    </xf>
    <xf numFmtId="4" fontId="24" fillId="0" borderId="0" xfId="0" applyNumberFormat="1" applyFont="1" applyAlignment="1">
      <alignment vertical="top"/>
    </xf>
    <xf numFmtId="0" fontId="0" fillId="0" borderId="0" xfId="0" applyFont="1" applyAlignment="1">
      <alignment vertical="top"/>
    </xf>
    <xf numFmtId="49" fontId="0" fillId="0" borderId="0" xfId="0" applyNumberFormat="1" applyFont="1" applyAlignment="1">
      <alignment vertical="top" wrapText="1"/>
    </xf>
    <xf numFmtId="1"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horizontal="left" vertical="top"/>
    </xf>
    <xf numFmtId="1" fontId="0" fillId="0" borderId="0" xfId="0" applyNumberFormat="1" applyFont="1" applyAlignment="1">
      <alignment/>
    </xf>
    <xf numFmtId="2" fontId="0" fillId="0" borderId="0" xfId="0" applyNumberFormat="1" applyFont="1" applyAlignment="1">
      <alignment horizontal="right"/>
    </xf>
    <xf numFmtId="0" fontId="3" fillId="0" borderId="14" xfId="0" applyFont="1" applyBorder="1" applyAlignment="1">
      <alignment horizontal="left"/>
    </xf>
    <xf numFmtId="49" fontId="3" fillId="0" borderId="14" xfId="0" applyNumberFormat="1" applyFont="1" applyBorder="1" applyAlignment="1">
      <alignment horizontal="center"/>
    </xf>
    <xf numFmtId="0" fontId="3" fillId="0" borderId="14" xfId="0" applyFont="1" applyBorder="1" applyAlignment="1">
      <alignment horizontal="justify"/>
    </xf>
    <xf numFmtId="1" fontId="0" fillId="0" borderId="14" xfId="0" applyNumberFormat="1" applyFont="1" applyBorder="1" applyAlignment="1">
      <alignment horizontal="center"/>
    </xf>
    <xf numFmtId="3" fontId="0" fillId="0" borderId="14" xfId="0" applyNumberFormat="1" applyFont="1" applyBorder="1" applyAlignment="1">
      <alignment/>
    </xf>
    <xf numFmtId="4" fontId="3" fillId="0" borderId="14" xfId="0" applyNumberFormat="1" applyFont="1" applyBorder="1" applyAlignment="1">
      <alignment/>
    </xf>
    <xf numFmtId="0" fontId="3" fillId="0" borderId="0" xfId="0" applyFont="1" applyAlignment="1">
      <alignment horizontal="left"/>
    </xf>
    <xf numFmtId="49" fontId="3" fillId="0" borderId="0" xfId="0" applyNumberFormat="1" applyFont="1" applyAlignment="1">
      <alignment horizontal="center"/>
    </xf>
    <xf numFmtId="0" fontId="3" fillId="0" borderId="0" xfId="0" applyFont="1" applyAlignment="1">
      <alignment horizontal="justify"/>
    </xf>
    <xf numFmtId="1" fontId="0" fillId="0" borderId="0" xfId="0" applyNumberFormat="1" applyFont="1" applyAlignment="1">
      <alignment horizontal="center"/>
    </xf>
    <xf numFmtId="3" fontId="0" fillId="0" borderId="0" xfId="0" applyNumberFormat="1" applyFont="1" applyAlignment="1">
      <alignment/>
    </xf>
    <xf numFmtId="3" fontId="49" fillId="0" borderId="0" xfId="0" applyNumberFormat="1" applyFont="1" applyAlignment="1">
      <alignment vertical="top"/>
    </xf>
    <xf numFmtId="1" fontId="49" fillId="0" borderId="0" xfId="0" applyNumberFormat="1" applyFont="1" applyAlignment="1">
      <alignment horizontal="center" vertical="top"/>
    </xf>
    <xf numFmtId="4" fontId="49" fillId="0" borderId="0" xfId="0" applyNumberFormat="1" applyFont="1" applyAlignment="1">
      <alignment horizontal="center" vertical="top"/>
    </xf>
    <xf numFmtId="3" fontId="49" fillId="0" borderId="0" xfId="0" applyNumberFormat="1" applyFont="1" applyAlignment="1">
      <alignment horizontal="center" vertical="top"/>
    </xf>
    <xf numFmtId="173" fontId="0" fillId="0" borderId="0" xfId="59" applyFont="1" applyAlignment="1">
      <alignment vertical="top"/>
    </xf>
    <xf numFmtId="49" fontId="0" fillId="0" borderId="0" xfId="0" applyNumberFormat="1" applyFont="1" applyAlignment="1">
      <alignment wrapText="1"/>
    </xf>
    <xf numFmtId="1" fontId="0" fillId="0" borderId="0" xfId="0" applyNumberFormat="1" applyFont="1" applyAlignment="1">
      <alignment horizontal="right"/>
    </xf>
    <xf numFmtId="49" fontId="0" fillId="0" borderId="0" xfId="0" applyNumberFormat="1" applyFont="1" applyAlignment="1" quotePrefix="1">
      <alignment vertical="top" wrapText="1"/>
    </xf>
    <xf numFmtId="0" fontId="0" fillId="0" borderId="0" xfId="0" applyFont="1" applyAlignment="1">
      <alignment horizontal="left" vertical="top" wrapText="1"/>
    </xf>
    <xf numFmtId="173" fontId="0" fillId="0" borderId="0" xfId="59" applyFont="1" applyBorder="1" applyAlignment="1">
      <alignment vertical="top"/>
    </xf>
    <xf numFmtId="4" fontId="0" fillId="0" borderId="14" xfId="0" applyNumberFormat="1" applyFont="1" applyBorder="1" applyAlignment="1">
      <alignment/>
    </xf>
    <xf numFmtId="49" fontId="0" fillId="0" borderId="0" xfId="40" applyNumberFormat="1" applyFont="1" applyAlignment="1">
      <alignment vertical="top" wrapText="1"/>
      <protection/>
    </xf>
    <xf numFmtId="0" fontId="0" fillId="0" borderId="0" xfId="40" applyFont="1" applyAlignment="1">
      <alignment horizontal="center" vertical="top"/>
      <protection/>
    </xf>
    <xf numFmtId="1" fontId="0" fillId="0" borderId="0" xfId="40" applyNumberFormat="1" applyFont="1" applyAlignment="1">
      <alignment vertical="top"/>
      <protection/>
    </xf>
    <xf numFmtId="0" fontId="0" fillId="0" borderId="0" xfId="0" applyFont="1" applyAlignment="1" quotePrefix="1">
      <alignment vertical="top" wrapText="1"/>
    </xf>
    <xf numFmtId="4" fontId="0" fillId="0" borderId="0" xfId="0" applyNumberFormat="1" applyFont="1" applyAlignment="1" applyProtection="1">
      <alignment/>
      <protection locked="0"/>
    </xf>
    <xf numFmtId="0" fontId="0" fillId="0" borderId="0" xfId="41" applyFont="1" applyAlignment="1" quotePrefix="1">
      <alignment horizontal="left" vertical="top" wrapText="1"/>
      <protection/>
    </xf>
    <xf numFmtId="0" fontId="0" fillId="0" borderId="0" xfId="0" applyFont="1" applyAlignment="1">
      <alignment horizontal="right" wrapText="1"/>
    </xf>
    <xf numFmtId="0" fontId="0" fillId="0" borderId="0" xfId="0" applyFont="1" applyAlignment="1">
      <alignment horizontal="justify" vertical="top" wrapText="1"/>
    </xf>
    <xf numFmtId="1" fontId="0" fillId="0" borderId="0" xfId="0" applyNumberFormat="1" applyFont="1" applyAlignment="1">
      <alignment wrapText="1"/>
    </xf>
    <xf numFmtId="4" fontId="0" fillId="0" borderId="0" xfId="0" applyNumberFormat="1" applyFont="1" applyAlignment="1">
      <alignment wrapText="1"/>
    </xf>
    <xf numFmtId="0" fontId="0" fillId="0" borderId="0" xfId="0" applyFont="1" applyAlignment="1">
      <alignment horizontal="right" vertical="top" wrapText="1"/>
    </xf>
    <xf numFmtId="1" fontId="0" fillId="0" borderId="0" xfId="0" applyNumberFormat="1" applyFont="1" applyAlignment="1">
      <alignment vertical="top" wrapText="1"/>
    </xf>
    <xf numFmtId="2" fontId="0" fillId="0" borderId="14" xfId="0" applyNumberFormat="1" applyFont="1" applyBorder="1" applyAlignment="1">
      <alignment/>
    </xf>
    <xf numFmtId="1" fontId="0" fillId="0" borderId="0" xfId="0" applyNumberFormat="1" applyFont="1" applyAlignment="1">
      <alignment horizontal="right" wrapText="1"/>
    </xf>
    <xf numFmtId="0" fontId="0" fillId="0" borderId="0" xfId="41" applyFont="1" applyAlignment="1">
      <alignment horizontal="left" vertical="top" wrapText="1"/>
      <protection/>
    </xf>
    <xf numFmtId="1" fontId="0" fillId="0" borderId="0" xfId="0" applyNumberFormat="1" applyFont="1" applyAlignment="1">
      <alignment horizontal="right" vertical="top" wrapText="1"/>
    </xf>
    <xf numFmtId="1" fontId="3" fillId="0" borderId="14" xfId="0" applyNumberFormat="1" applyFont="1" applyBorder="1" applyAlignment="1">
      <alignment horizontal="left"/>
    </xf>
    <xf numFmtId="4" fontId="0" fillId="0" borderId="0" xfId="0" applyNumberFormat="1" applyFont="1" applyAlignment="1">
      <alignment horizontal="right"/>
    </xf>
    <xf numFmtId="0" fontId="73" fillId="0" borderId="0" xfId="0" applyFont="1" applyAlignment="1">
      <alignment vertical="top" wrapText="1"/>
    </xf>
    <xf numFmtId="0" fontId="73" fillId="0" borderId="0" xfId="0" applyFont="1" applyAlignment="1">
      <alignment horizontal="right" vertical="top" wrapText="1"/>
    </xf>
    <xf numFmtId="1" fontId="73" fillId="0" borderId="0" xfId="0" applyNumberFormat="1" applyFont="1" applyAlignment="1">
      <alignment horizontal="right" vertical="top" wrapText="1"/>
    </xf>
    <xf numFmtId="4" fontId="73" fillId="0" borderId="0" xfId="0" applyNumberFormat="1" applyFont="1" applyAlignment="1">
      <alignment horizontal="right" vertical="top"/>
    </xf>
    <xf numFmtId="2" fontId="0" fillId="0" borderId="0" xfId="0" applyNumberFormat="1" applyFont="1" applyAlignment="1">
      <alignment/>
    </xf>
    <xf numFmtId="0" fontId="0" fillId="0" borderId="0" xfId="0" applyFont="1" applyAlignment="1">
      <alignment horizontal="justify"/>
    </xf>
    <xf numFmtId="0" fontId="3" fillId="0" borderId="0" xfId="40" applyFont="1" applyFill="1" applyAlignment="1">
      <alignment vertical="top"/>
      <protection/>
    </xf>
    <xf numFmtId="49" fontId="0" fillId="0" borderId="0" xfId="40" applyNumberFormat="1" applyFont="1" applyFill="1" applyAlignment="1">
      <alignment vertical="top" wrapText="1"/>
      <protection/>
    </xf>
    <xf numFmtId="0" fontId="0" fillId="0" borderId="0" xfId="40" applyFont="1" applyFill="1" applyAlignment="1">
      <alignment horizontal="center" vertical="top"/>
      <protection/>
    </xf>
    <xf numFmtId="0" fontId="0" fillId="0" borderId="0" xfId="40" applyFont="1" applyFill="1" applyAlignment="1">
      <alignment vertical="top"/>
      <protection/>
    </xf>
    <xf numFmtId="0" fontId="0" fillId="0" borderId="0" xfId="40" applyFont="1" applyFill="1" applyAlignment="1">
      <alignment horizontal="right" vertical="top"/>
      <protection/>
    </xf>
    <xf numFmtId="4" fontId="0" fillId="0" borderId="0" xfId="40" applyNumberFormat="1" applyFont="1" applyFill="1" applyAlignment="1">
      <alignment vertical="top"/>
      <protection/>
    </xf>
    <xf numFmtId="0" fontId="0" fillId="0" borderId="16" xfId="40" applyFont="1" applyFill="1" applyBorder="1" applyAlignment="1">
      <alignment vertical="top"/>
      <protection/>
    </xf>
    <xf numFmtId="49" fontId="3" fillId="0" borderId="16" xfId="40" applyNumberFormat="1" applyFont="1" applyFill="1" applyBorder="1" applyAlignment="1">
      <alignment vertical="top" wrapText="1"/>
      <protection/>
    </xf>
    <xf numFmtId="0" fontId="0" fillId="0" borderId="16" xfId="40" applyFont="1" applyFill="1" applyBorder="1" applyAlignment="1">
      <alignment horizontal="center" vertical="top"/>
      <protection/>
    </xf>
    <xf numFmtId="4" fontId="3" fillId="0" borderId="16" xfId="40" applyNumberFormat="1" applyFont="1" applyFill="1" applyBorder="1" applyAlignment="1">
      <alignment vertical="top"/>
      <protection/>
    </xf>
    <xf numFmtId="173" fontId="0" fillId="0" borderId="0" xfId="59" applyFont="1" applyAlignment="1">
      <alignment horizontal="right"/>
    </xf>
    <xf numFmtId="173" fontId="0" fillId="0" borderId="0" xfId="59" applyFont="1" applyFill="1" applyAlignment="1">
      <alignment/>
    </xf>
    <xf numFmtId="173" fontId="0" fillId="0" borderId="0" xfId="59" applyFont="1" applyAlignment="1">
      <alignment/>
    </xf>
    <xf numFmtId="173" fontId="0" fillId="0" borderId="0" xfId="59" applyFont="1" applyFill="1" applyBorder="1" applyAlignment="1">
      <alignment/>
    </xf>
    <xf numFmtId="173" fontId="0" fillId="0" borderId="0" xfId="59" applyFont="1" applyFill="1" applyAlignment="1">
      <alignment horizontal="right"/>
    </xf>
    <xf numFmtId="0" fontId="0" fillId="0" borderId="0" xfId="40" applyFont="1" applyFill="1" applyBorder="1" applyAlignment="1">
      <alignment vertical="top"/>
      <protection/>
    </xf>
    <xf numFmtId="49" fontId="3" fillId="0" borderId="0" xfId="40" applyNumberFormat="1" applyFont="1" applyFill="1" applyBorder="1" applyAlignment="1">
      <alignment vertical="top" wrapText="1"/>
      <protection/>
    </xf>
    <xf numFmtId="0" fontId="0" fillId="0" borderId="0" xfId="40" applyFont="1" applyFill="1" applyBorder="1" applyAlignment="1">
      <alignment horizontal="center" vertical="top"/>
      <protection/>
    </xf>
    <xf numFmtId="4" fontId="3" fillId="0" borderId="0" xfId="40" applyNumberFormat="1" applyFont="1" applyFill="1" applyBorder="1" applyAlignment="1">
      <alignment vertical="top"/>
      <protection/>
    </xf>
    <xf numFmtId="49" fontId="0" fillId="0" borderId="0" xfId="40" applyNumberFormat="1" applyFont="1" applyFill="1" applyAlignment="1">
      <alignment vertical="top" wrapText="1"/>
      <protection/>
    </xf>
    <xf numFmtId="0" fontId="0" fillId="0" borderId="0" xfId="0" applyAlignment="1">
      <alignment vertical="top" wrapText="1"/>
    </xf>
    <xf numFmtId="49" fontId="0" fillId="0" borderId="0" xfId="40" applyNumberFormat="1" applyFont="1" applyFill="1" applyBorder="1" applyAlignment="1">
      <alignment vertical="top"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4" xfId="40"/>
    <cellStyle name="Navadno_100527_popis_4.2_brez skritih"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2171700</xdr:colOff>
      <xdr:row>5</xdr:row>
      <xdr:rowOff>85725</xdr:rowOff>
    </xdr:to>
    <xdr:pic>
      <xdr:nvPicPr>
        <xdr:cNvPr id="1" name="Slika 1"/>
        <xdr:cNvPicPr preferRelativeResize="1">
          <a:picLocks noChangeAspect="1"/>
        </xdr:cNvPicPr>
      </xdr:nvPicPr>
      <xdr:blipFill>
        <a:blip r:embed="rId1"/>
        <a:stretch>
          <a:fillRect/>
        </a:stretch>
      </xdr:blipFill>
      <xdr:spPr>
        <a:xfrm>
          <a:off x="0" y="161925"/>
          <a:ext cx="2457450" cy="7429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36"/>
  <sheetViews>
    <sheetView view="pageBreakPreview" zoomScale="120" zoomScaleSheetLayoutView="120" zoomScalePageLayoutView="0" workbookViewId="0" topLeftCell="A1">
      <selection activeCell="C23" sqref="C23"/>
    </sheetView>
  </sheetViews>
  <sheetFormatPr defaultColWidth="9.140625" defaultRowHeight="12.75"/>
  <cols>
    <col min="1" max="1" width="4.28125" style="170" customWidth="1"/>
    <col min="2" max="2" width="68.57421875" style="29" customWidth="1"/>
    <col min="3" max="3" width="13.7109375" style="170" customWidth="1"/>
    <col min="4" max="16384" width="9.140625" style="29" customWidth="1"/>
  </cols>
  <sheetData>
    <row r="2" spans="1:3" ht="12.75">
      <c r="A2" s="213"/>
      <c r="B2" s="214"/>
      <c r="C2" s="169"/>
    </row>
    <row r="3" spans="1:3" ht="13.5">
      <c r="A3" s="215"/>
      <c r="B3" s="216"/>
      <c r="C3" s="169"/>
    </row>
    <row r="4" ht="12.75"/>
    <row r="5" ht="12.75"/>
    <row r="6" ht="12.75"/>
    <row r="9" spans="1:3" ht="12.75">
      <c r="A9" s="210" t="s">
        <v>280</v>
      </c>
      <c r="B9" s="211"/>
      <c r="C9" s="211"/>
    </row>
    <row r="10" spans="1:3" ht="12.75">
      <c r="A10" s="210"/>
      <c r="B10" s="211"/>
      <c r="C10" s="211"/>
    </row>
    <row r="11" spans="1:3" ht="12.75" customHeight="1">
      <c r="A11" s="212"/>
      <c r="B11" s="212"/>
      <c r="C11" s="212"/>
    </row>
    <row r="12" spans="1:3" ht="12.75">
      <c r="A12" s="184"/>
      <c r="B12" s="185" t="s">
        <v>2</v>
      </c>
      <c r="C12" s="186" t="s">
        <v>270</v>
      </c>
    </row>
    <row r="13" spans="1:3" ht="12.75" customHeight="1">
      <c r="A13" s="184"/>
      <c r="B13" s="187"/>
      <c r="C13" s="186"/>
    </row>
    <row r="14" spans="1:3" ht="12.75">
      <c r="A14" s="170" t="s">
        <v>271</v>
      </c>
      <c r="B14" s="188" t="s">
        <v>277</v>
      </c>
      <c r="C14" s="189">
        <f>'GO dela_PISARNA'!F14</f>
        <v>0</v>
      </c>
    </row>
    <row r="15" spans="2:3" ht="12.75">
      <c r="B15" s="188"/>
      <c r="C15" s="189"/>
    </row>
    <row r="16" spans="1:3" ht="12.75">
      <c r="A16" s="170" t="s">
        <v>272</v>
      </c>
      <c r="B16" s="188" t="s">
        <v>278</v>
      </c>
      <c r="C16" s="189">
        <f>'GO dela_PLOŠČAD'!F188</f>
        <v>0</v>
      </c>
    </row>
    <row r="17" spans="2:3" ht="12.75">
      <c r="B17" s="188"/>
      <c r="C17" s="189"/>
    </row>
    <row r="18" spans="1:3" ht="12.75">
      <c r="A18" s="170" t="s">
        <v>273</v>
      </c>
      <c r="B18" s="188" t="s">
        <v>302</v>
      </c>
      <c r="C18" s="189">
        <f>'E.I.-ZU'!F8</f>
        <v>0</v>
      </c>
    </row>
    <row r="19" spans="2:3" ht="12.75">
      <c r="B19" s="188"/>
      <c r="C19" s="189"/>
    </row>
    <row r="20" spans="1:3" ht="12.75">
      <c r="A20" s="170" t="s">
        <v>303</v>
      </c>
      <c r="B20" s="188" t="s">
        <v>304</v>
      </c>
      <c r="C20" s="189">
        <f>'E.I.-PISARNA'!F10</f>
        <v>0</v>
      </c>
    </row>
    <row r="21" spans="2:3" ht="12.75">
      <c r="B21" s="188"/>
      <c r="C21" s="189"/>
    </row>
    <row r="22" spans="1:3" ht="12.75">
      <c r="A22" s="181" t="s">
        <v>274</v>
      </c>
      <c r="B22" s="173" t="s">
        <v>379</v>
      </c>
      <c r="C22" s="189">
        <f>(C14+C16+C18+C20)*5%</f>
        <v>0</v>
      </c>
    </row>
    <row r="23" spans="1:3" ht="13.5" thickBot="1">
      <c r="A23" s="181"/>
      <c r="B23" s="173"/>
      <c r="C23" s="189"/>
    </row>
    <row r="24" spans="1:3" ht="12.75">
      <c r="A24" s="207"/>
      <c r="B24" s="208" t="s">
        <v>275</v>
      </c>
      <c r="C24" s="209">
        <f>SUM(C14:C22)</f>
        <v>0</v>
      </c>
    </row>
    <row r="25" spans="1:3" ht="12.75">
      <c r="A25" s="202"/>
      <c r="B25" s="203"/>
      <c r="C25" s="204"/>
    </row>
    <row r="26" spans="1:3" ht="12.75">
      <c r="A26" s="190"/>
      <c r="B26" s="191" t="s">
        <v>31</v>
      </c>
      <c r="C26" s="205">
        <f>C24*22%</f>
        <v>0</v>
      </c>
    </row>
    <row r="27" spans="1:3" ht="12.75">
      <c r="A27" s="190"/>
      <c r="B27" s="191"/>
      <c r="C27" s="205"/>
    </row>
    <row r="28" spans="1:3" ht="12.75">
      <c r="A28" s="190"/>
      <c r="B28" s="206" t="s">
        <v>276</v>
      </c>
      <c r="C28" s="204">
        <f>SUM(C24:C26)</f>
        <v>0</v>
      </c>
    </row>
    <row r="29" spans="1:3" ht="12.75">
      <c r="A29" s="171"/>
      <c r="B29" s="173"/>
      <c r="C29" s="173"/>
    </row>
    <row r="30" ht="13.5">
      <c r="B30" s="174"/>
    </row>
    <row r="31" spans="2:3" ht="13.5">
      <c r="B31" s="175"/>
      <c r="C31" s="176"/>
    </row>
    <row r="32" spans="1:2" ht="14.25">
      <c r="A32" s="172"/>
      <c r="B32" s="177"/>
    </row>
    <row r="33" spans="1:3" ht="12.75">
      <c r="A33" s="178"/>
      <c r="B33" s="179"/>
      <c r="C33" s="180"/>
    </row>
    <row r="34" spans="1:2" ht="13.5">
      <c r="A34" s="181"/>
      <c r="B34" s="182"/>
    </row>
    <row r="36" ht="13.5">
      <c r="A36" s="183"/>
    </row>
  </sheetData>
  <sheetProtection/>
  <mergeCells count="5">
    <mergeCell ref="A10:C10"/>
    <mergeCell ref="A11:C11"/>
    <mergeCell ref="A2:B2"/>
    <mergeCell ref="A3:B3"/>
    <mergeCell ref="A9:C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97"/>
  <sheetViews>
    <sheetView showZeros="0" view="pageBreakPreview" zoomScale="125" zoomScaleNormal="120" zoomScaleSheetLayoutView="125" zoomScalePageLayoutView="0" workbookViewId="0" topLeftCell="A175">
      <selection activeCell="E196" sqref="E196"/>
    </sheetView>
  </sheetViews>
  <sheetFormatPr defaultColWidth="9.140625" defaultRowHeight="12.75"/>
  <cols>
    <col min="1" max="1" width="4.7109375" style="8" customWidth="1"/>
    <col min="2" max="2" width="42.8515625" style="0" customWidth="1"/>
    <col min="3" max="3" width="4.8515625" style="36" customWidth="1"/>
    <col min="4" max="4" width="9.57421875" style="3" bestFit="1" customWidth="1"/>
    <col min="5" max="5" width="11.8515625" style="3" customWidth="1"/>
    <col min="6" max="6" width="14.421875" style="3" customWidth="1"/>
    <col min="7" max="7" width="10.57421875" style="0" bestFit="1" customWidth="1"/>
  </cols>
  <sheetData>
    <row r="1" spans="1:2" ht="12.75">
      <c r="A1" s="5"/>
      <c r="B1" s="15"/>
    </row>
    <row r="2" spans="1:6" ht="12.75">
      <c r="A2" s="5"/>
      <c r="B2" s="219" t="s">
        <v>279</v>
      </c>
      <c r="C2" s="216"/>
      <c r="D2" s="216"/>
      <c r="E2" s="216"/>
      <c r="F2" s="216"/>
    </row>
    <row r="3" spans="1:2" ht="12.75">
      <c r="A3" s="5"/>
      <c r="B3" s="7"/>
    </row>
    <row r="4" spans="1:2" ht="12.75">
      <c r="A4" s="11"/>
      <c r="B4" s="1" t="s">
        <v>53</v>
      </c>
    </row>
    <row r="5" spans="1:2" ht="12.75">
      <c r="A5" s="11"/>
      <c r="B5" s="1"/>
    </row>
    <row r="6" spans="1:2" ht="12.75">
      <c r="A6" s="11"/>
      <c r="B6" s="31" t="s">
        <v>84</v>
      </c>
    </row>
    <row r="7" spans="1:6" ht="63" customHeight="1">
      <c r="A7" s="11"/>
      <c r="B7" s="220" t="s">
        <v>26</v>
      </c>
      <c r="C7" s="221"/>
      <c r="D7" s="221"/>
      <c r="E7" s="221"/>
      <c r="F7" s="221"/>
    </row>
    <row r="8" spans="1:6" ht="59.25" customHeight="1">
      <c r="A8" s="11"/>
      <c r="B8" s="220" t="s">
        <v>83</v>
      </c>
      <c r="C8" s="224"/>
      <c r="D8" s="224"/>
      <c r="E8" s="224"/>
      <c r="F8" s="224"/>
    </row>
    <row r="9" spans="1:6" ht="51.75" customHeight="1">
      <c r="A9" s="11"/>
      <c r="B9" s="220" t="s">
        <v>20</v>
      </c>
      <c r="C9" s="224"/>
      <c r="D9" s="224"/>
      <c r="E9" s="224"/>
      <c r="F9" s="224"/>
    </row>
    <row r="10" spans="1:2" ht="12.75">
      <c r="A10" s="11"/>
      <c r="B10" s="7"/>
    </row>
    <row r="11" spans="1:2" ht="12.75">
      <c r="A11" s="9"/>
      <c r="B11" s="7" t="s">
        <v>2</v>
      </c>
    </row>
    <row r="12" spans="1:6" ht="12.75">
      <c r="A12" s="11" t="s">
        <v>3</v>
      </c>
      <c r="B12" s="1" t="s">
        <v>4</v>
      </c>
      <c r="F12" s="3">
        <f>F24</f>
        <v>0</v>
      </c>
    </row>
    <row r="13" spans="1:6" ht="12.75">
      <c r="A13" s="11" t="s">
        <v>10</v>
      </c>
      <c r="B13" s="9" t="s">
        <v>9</v>
      </c>
      <c r="C13" s="37"/>
      <c r="D13" s="5"/>
      <c r="E13" s="5"/>
      <c r="F13" s="5">
        <f>F31</f>
        <v>0</v>
      </c>
    </row>
    <row r="14" spans="1:6" ht="12.75">
      <c r="A14" s="9"/>
      <c r="B14" s="7" t="s">
        <v>21</v>
      </c>
      <c r="C14" s="38"/>
      <c r="D14" s="20"/>
      <c r="E14" s="20"/>
      <c r="F14" s="6">
        <f>SUM(F12:F13)</f>
        <v>0</v>
      </c>
    </row>
    <row r="15" spans="1:6" ht="12.75">
      <c r="A15" s="9"/>
      <c r="B15" s="27" t="s">
        <v>31</v>
      </c>
      <c r="C15" s="39"/>
      <c r="D15" s="28"/>
      <c r="E15" s="28"/>
      <c r="F15" s="28">
        <f>F14*22%</f>
        <v>0</v>
      </c>
    </row>
    <row r="16" spans="1:6" ht="12.75">
      <c r="A16" s="9"/>
      <c r="B16" s="7" t="s">
        <v>22</v>
      </c>
      <c r="C16" s="38"/>
      <c r="D16" s="20"/>
      <c r="E16" s="20"/>
      <c r="F16" s="6">
        <f>SUM(F14:F15)</f>
        <v>0</v>
      </c>
    </row>
    <row r="17" spans="1:6" ht="12.75">
      <c r="A17" s="4"/>
      <c r="B17" s="2"/>
      <c r="F17" s="3">
        <f>D17*E17</f>
        <v>0</v>
      </c>
    </row>
    <row r="18" spans="1:6" ht="12.75">
      <c r="A18" s="16" t="s">
        <v>3</v>
      </c>
      <c r="B18" s="7" t="s">
        <v>4</v>
      </c>
      <c r="F18" s="3">
        <f>D18*E18</f>
        <v>0</v>
      </c>
    </row>
    <row r="19" spans="1:6" ht="12.75">
      <c r="A19" s="19">
        <v>1</v>
      </c>
      <c r="B19" s="10" t="s">
        <v>16</v>
      </c>
      <c r="F19" s="3">
        <f>F46</f>
        <v>0</v>
      </c>
    </row>
    <row r="20" spans="1:6" ht="12.75">
      <c r="A20" s="9">
        <v>2</v>
      </c>
      <c r="B20" s="1" t="s">
        <v>0</v>
      </c>
      <c r="F20" s="3">
        <f>F61</f>
        <v>0</v>
      </c>
    </row>
    <row r="21" spans="1:6" ht="12.75">
      <c r="A21" s="19">
        <v>3</v>
      </c>
      <c r="B21" s="1" t="s">
        <v>6</v>
      </c>
      <c r="F21" s="3">
        <f>F82</f>
        <v>0</v>
      </c>
    </row>
    <row r="22" spans="1:6" ht="12.75">
      <c r="A22" s="9">
        <v>4</v>
      </c>
      <c r="B22" s="1" t="s">
        <v>7</v>
      </c>
      <c r="C22" s="37"/>
      <c r="D22" s="5"/>
      <c r="E22" s="5"/>
      <c r="F22" s="5">
        <f>F108</f>
        <v>0</v>
      </c>
    </row>
    <row r="23" spans="1:6" ht="12.75">
      <c r="A23" s="19">
        <v>5</v>
      </c>
      <c r="B23" s="24" t="s">
        <v>11</v>
      </c>
      <c r="C23" s="40"/>
      <c r="D23" s="25"/>
      <c r="E23" s="25"/>
      <c r="F23" s="25">
        <f>F125</f>
        <v>0</v>
      </c>
    </row>
    <row r="24" spans="1:6" ht="12.75">
      <c r="A24" s="9"/>
      <c r="B24" s="7" t="s">
        <v>12</v>
      </c>
      <c r="F24" s="6">
        <f>SUM(F17:F23)</f>
        <v>0</v>
      </c>
    </row>
    <row r="25" spans="1:6" ht="12.75">
      <c r="A25" s="5"/>
      <c r="B25" s="3"/>
      <c r="F25" s="3">
        <f>D25*E25</f>
        <v>0</v>
      </c>
    </row>
    <row r="26" spans="1:6" ht="12.75">
      <c r="A26" s="16" t="s">
        <v>5</v>
      </c>
      <c r="B26" s="7" t="s">
        <v>9</v>
      </c>
      <c r="F26" s="3">
        <f>D26*E26</f>
        <v>0</v>
      </c>
    </row>
    <row r="27" spans="1:6" ht="12.75">
      <c r="A27" s="9">
        <v>1</v>
      </c>
      <c r="B27" s="1" t="s">
        <v>54</v>
      </c>
      <c r="F27" s="3">
        <f>F145</f>
        <v>0</v>
      </c>
    </row>
    <row r="28" spans="1:6" ht="12.75">
      <c r="A28" s="9">
        <v>2</v>
      </c>
      <c r="B28" s="9" t="s">
        <v>23</v>
      </c>
      <c r="C28" s="37"/>
      <c r="D28" s="5"/>
      <c r="E28" s="5"/>
      <c r="F28" s="5">
        <f>F152</f>
        <v>0</v>
      </c>
    </row>
    <row r="29" spans="1:6" ht="12.75">
      <c r="A29" s="9">
        <v>3</v>
      </c>
      <c r="B29" s="29" t="s">
        <v>51</v>
      </c>
      <c r="C29" s="37"/>
      <c r="D29" s="5"/>
      <c r="E29" s="5"/>
      <c r="F29" s="5">
        <f>F165</f>
        <v>0</v>
      </c>
    </row>
    <row r="30" spans="1:6" ht="12.75">
      <c r="A30" s="9">
        <v>4</v>
      </c>
      <c r="B30" s="24" t="s">
        <v>29</v>
      </c>
      <c r="C30" s="40"/>
      <c r="D30" s="25"/>
      <c r="E30" s="25"/>
      <c r="F30" s="25">
        <f>F197</f>
        <v>0</v>
      </c>
    </row>
    <row r="31" spans="1:6" ht="12.75">
      <c r="A31" s="12"/>
      <c r="B31" s="7" t="s">
        <v>1</v>
      </c>
      <c r="F31" s="6">
        <f>SUM(F25:F30)</f>
        <v>0</v>
      </c>
    </row>
    <row r="32" spans="1:6" ht="12.75">
      <c r="A32" s="12"/>
      <c r="B32" s="7"/>
      <c r="F32" s="6"/>
    </row>
    <row r="33" spans="1:6" ht="12.75">
      <c r="A33" s="32"/>
      <c r="B33" s="33" t="s">
        <v>76</v>
      </c>
      <c r="C33" s="35" t="s">
        <v>25</v>
      </c>
      <c r="D33" s="34" t="s">
        <v>77</v>
      </c>
      <c r="E33" s="34" t="s">
        <v>78</v>
      </c>
      <c r="F33" s="34" t="s">
        <v>79</v>
      </c>
    </row>
    <row r="34" spans="1:6" ht="12.75">
      <c r="A34" s="12"/>
      <c r="B34" s="7"/>
      <c r="F34" s="6"/>
    </row>
    <row r="35" spans="1:6" ht="12.75">
      <c r="A35" s="16" t="s">
        <v>3</v>
      </c>
      <c r="B35" s="7" t="s">
        <v>4</v>
      </c>
      <c r="F35" s="3">
        <f>D35*E35</f>
        <v>0</v>
      </c>
    </row>
    <row r="36" spans="1:2" ht="12.75">
      <c r="A36" s="16"/>
      <c r="B36" s="7"/>
    </row>
    <row r="37" spans="1:3" ht="12.75">
      <c r="A37" s="16">
        <v>1</v>
      </c>
      <c r="B37" s="7" t="s">
        <v>16</v>
      </c>
      <c r="C37" s="41"/>
    </row>
    <row r="38" spans="1:6" ht="12.75">
      <c r="A38" s="23"/>
      <c r="B38" s="23"/>
      <c r="C38" s="42"/>
      <c r="D38" s="23"/>
      <c r="E38" s="23"/>
      <c r="F38" s="23"/>
    </row>
    <row r="39" spans="1:6" ht="25.5">
      <c r="A39" s="19">
        <v>1</v>
      </c>
      <c r="B39" s="10" t="s">
        <v>80</v>
      </c>
      <c r="C39" s="42" t="s">
        <v>81</v>
      </c>
      <c r="D39" s="3">
        <v>1</v>
      </c>
      <c r="F39" s="3">
        <f aca="true" t="shared" si="0" ref="F39:F45">D39*E39</f>
        <v>0</v>
      </c>
    </row>
    <row r="40" spans="1:6" ht="12.75">
      <c r="A40" s="19"/>
      <c r="B40" s="10"/>
      <c r="C40" s="41"/>
      <c r="F40" s="3">
        <f t="shared" si="0"/>
        <v>0</v>
      </c>
    </row>
    <row r="41" spans="1:6" ht="295.5" customHeight="1">
      <c r="A41" s="19">
        <v>2</v>
      </c>
      <c r="B41" s="13" t="s">
        <v>75</v>
      </c>
      <c r="C41" s="42" t="s">
        <v>82</v>
      </c>
      <c r="D41" s="3">
        <v>1</v>
      </c>
      <c r="E41" s="52"/>
      <c r="F41" s="3">
        <f t="shared" si="0"/>
        <v>0</v>
      </c>
    </row>
    <row r="42" spans="1:5" ht="12.75">
      <c r="A42" s="19"/>
      <c r="B42" s="13"/>
      <c r="C42" s="42"/>
      <c r="E42" s="52"/>
    </row>
    <row r="43" spans="1:6" ht="51">
      <c r="A43" s="19">
        <v>3</v>
      </c>
      <c r="B43" s="1" t="s">
        <v>38</v>
      </c>
      <c r="C43" s="36" t="s">
        <v>27</v>
      </c>
      <c r="D43" s="3">
        <v>29</v>
      </c>
      <c r="F43" s="3">
        <f t="shared" si="0"/>
        <v>0</v>
      </c>
    </row>
    <row r="44" spans="1:6" ht="12.75">
      <c r="A44" s="19"/>
      <c r="F44" s="3">
        <f t="shared" si="0"/>
        <v>0</v>
      </c>
    </row>
    <row r="45" spans="1:6" ht="38.25">
      <c r="A45" s="19">
        <v>4</v>
      </c>
      <c r="B45" s="26" t="s">
        <v>39</v>
      </c>
      <c r="C45" s="43" t="s">
        <v>81</v>
      </c>
      <c r="D45" s="25">
        <v>1</v>
      </c>
      <c r="E45" s="192"/>
      <c r="F45" s="25">
        <f t="shared" si="0"/>
        <v>0</v>
      </c>
    </row>
    <row r="46" spans="1:6" ht="12.75">
      <c r="A46" s="19"/>
      <c r="B46" s="222" t="s">
        <v>17</v>
      </c>
      <c r="C46" s="223"/>
      <c r="D46" s="223"/>
      <c r="E46" s="223"/>
      <c r="F46" s="6">
        <f>SUM(F39:F45)</f>
        <v>0</v>
      </c>
    </row>
    <row r="47" spans="1:6" ht="12.75">
      <c r="A47" s="19"/>
      <c r="B47" s="7"/>
      <c r="F47" s="3">
        <f>D47*E47</f>
        <v>0</v>
      </c>
    </row>
    <row r="48" spans="1:6" ht="12.75">
      <c r="A48" s="16">
        <v>2</v>
      </c>
      <c r="B48" s="7" t="s">
        <v>19</v>
      </c>
      <c r="F48" s="3">
        <f>D48*E48</f>
        <v>0</v>
      </c>
    </row>
    <row r="49" spans="1:2" ht="12.75">
      <c r="A49" s="17"/>
      <c r="B49" s="13"/>
    </row>
    <row r="50" spans="1:6" ht="114.75">
      <c r="A50" s="9">
        <v>1</v>
      </c>
      <c r="B50" s="13" t="s">
        <v>41</v>
      </c>
      <c r="C50" s="42" t="s">
        <v>85</v>
      </c>
      <c r="D50" s="3">
        <v>1.5</v>
      </c>
      <c r="F50" s="3">
        <f aca="true" t="shared" si="1" ref="F50:F60">D50*E50</f>
        <v>0</v>
      </c>
    </row>
    <row r="51" spans="1:6" ht="12.75">
      <c r="A51" s="9"/>
      <c r="B51" s="13"/>
      <c r="F51" s="3">
        <f t="shared" si="1"/>
        <v>0</v>
      </c>
    </row>
    <row r="52" spans="1:6" ht="102">
      <c r="A52" s="9">
        <v>2</v>
      </c>
      <c r="B52" s="13" t="s">
        <v>40</v>
      </c>
      <c r="C52" s="42" t="s">
        <v>85</v>
      </c>
      <c r="D52" s="3">
        <v>10</v>
      </c>
      <c r="F52" s="3">
        <f t="shared" si="1"/>
        <v>0</v>
      </c>
    </row>
    <row r="53" spans="1:6" ht="12.75">
      <c r="A53" s="9"/>
      <c r="B53" s="13"/>
      <c r="F53" s="3">
        <f t="shared" si="1"/>
        <v>0</v>
      </c>
    </row>
    <row r="54" spans="1:6" ht="38.25">
      <c r="A54" s="9">
        <v>3</v>
      </c>
      <c r="B54" s="13" t="s">
        <v>42</v>
      </c>
      <c r="C54" s="42" t="s">
        <v>86</v>
      </c>
      <c r="D54" s="3">
        <v>3</v>
      </c>
      <c r="F54" s="3">
        <f t="shared" si="1"/>
        <v>0</v>
      </c>
    </row>
    <row r="55" spans="1:6" ht="12.75">
      <c r="A55" s="9"/>
      <c r="B55" s="13"/>
      <c r="F55" s="3">
        <f t="shared" si="1"/>
        <v>0</v>
      </c>
    </row>
    <row r="56" spans="1:6" ht="51">
      <c r="A56" s="9">
        <v>4</v>
      </c>
      <c r="B56" s="10" t="s">
        <v>43</v>
      </c>
      <c r="C56" s="42" t="s">
        <v>86</v>
      </c>
      <c r="D56" s="3">
        <v>29</v>
      </c>
      <c r="F56" s="3">
        <f t="shared" si="1"/>
        <v>0</v>
      </c>
    </row>
    <row r="57" spans="1:6" ht="12.75">
      <c r="A57" s="9"/>
      <c r="B57" s="13"/>
      <c r="F57" s="3">
        <f t="shared" si="1"/>
        <v>0</v>
      </c>
    </row>
    <row r="58" spans="1:6" ht="89.25">
      <c r="A58" s="9">
        <v>5</v>
      </c>
      <c r="B58" s="1" t="s">
        <v>87</v>
      </c>
      <c r="C58" s="42" t="s">
        <v>85</v>
      </c>
      <c r="D58" s="3">
        <v>0.5</v>
      </c>
      <c r="F58" s="3">
        <f t="shared" si="1"/>
        <v>0</v>
      </c>
    </row>
    <row r="59" spans="1:6" ht="12.75">
      <c r="A59" s="9"/>
      <c r="B59" s="13"/>
      <c r="F59" s="3">
        <f t="shared" si="1"/>
        <v>0</v>
      </c>
    </row>
    <row r="60" spans="1:6" ht="89.25">
      <c r="A60" s="9">
        <v>6</v>
      </c>
      <c r="B60" s="24" t="s">
        <v>44</v>
      </c>
      <c r="C60" s="43" t="s">
        <v>85</v>
      </c>
      <c r="D60" s="25">
        <v>6</v>
      </c>
      <c r="E60" s="25"/>
      <c r="F60" s="25">
        <f t="shared" si="1"/>
        <v>0</v>
      </c>
    </row>
    <row r="61" spans="1:6" ht="12.75">
      <c r="A61" s="5"/>
      <c r="B61" s="6" t="s">
        <v>18</v>
      </c>
      <c r="F61" s="6">
        <f>SUM(F50:F60)</f>
        <v>0</v>
      </c>
    </row>
    <row r="62" spans="1:6" ht="12.75">
      <c r="A62" s="5"/>
      <c r="B62" s="3"/>
      <c r="F62" s="3">
        <f>D62*E62</f>
        <v>0</v>
      </c>
    </row>
    <row r="63" spans="1:6" ht="12.75">
      <c r="A63" s="17">
        <v>3</v>
      </c>
      <c r="B63" s="7" t="s">
        <v>6</v>
      </c>
      <c r="F63" s="3">
        <f>D63*E63</f>
        <v>0</v>
      </c>
    </row>
    <row r="64" spans="1:6" ht="12.75">
      <c r="A64" s="23"/>
      <c r="B64" s="23"/>
      <c r="C64" s="42"/>
      <c r="D64" s="23"/>
      <c r="E64" s="23"/>
      <c r="F64" s="23"/>
    </row>
    <row r="65" spans="1:6" ht="38.25">
      <c r="A65" s="9">
        <v>1</v>
      </c>
      <c r="B65" s="10" t="s">
        <v>60</v>
      </c>
      <c r="C65" s="42" t="s">
        <v>85</v>
      </c>
      <c r="D65" s="3">
        <v>0.2</v>
      </c>
      <c r="F65" s="3">
        <f>D65*E65</f>
        <v>0</v>
      </c>
    </row>
    <row r="66" spans="1:6" ht="12.75">
      <c r="A66" s="9"/>
      <c r="B66" s="10"/>
      <c r="F66" s="3">
        <f aca="true" t="shared" si="2" ref="F66:F81">D66*E66</f>
        <v>0</v>
      </c>
    </row>
    <row r="67" spans="1:6" ht="51">
      <c r="A67" s="9">
        <v>2</v>
      </c>
      <c r="B67" s="10" t="s">
        <v>88</v>
      </c>
      <c r="C67" s="42" t="s">
        <v>85</v>
      </c>
      <c r="D67" s="3">
        <v>1</v>
      </c>
      <c r="F67" s="3">
        <f t="shared" si="2"/>
        <v>0</v>
      </c>
    </row>
    <row r="68" spans="1:6" ht="12.75">
      <c r="A68" s="9"/>
      <c r="B68" s="10"/>
      <c r="F68" s="3">
        <f t="shared" si="2"/>
        <v>0</v>
      </c>
    </row>
    <row r="69" spans="1:6" ht="89.25">
      <c r="A69" s="9">
        <v>3</v>
      </c>
      <c r="B69" s="10" t="s">
        <v>89</v>
      </c>
      <c r="C69" s="42" t="s">
        <v>85</v>
      </c>
      <c r="D69" s="3">
        <v>4</v>
      </c>
      <c r="F69" s="3">
        <f t="shared" si="2"/>
        <v>0</v>
      </c>
    </row>
    <row r="70" spans="1:6" ht="12.75">
      <c r="A70" s="9"/>
      <c r="B70" s="10"/>
      <c r="C70" s="42"/>
      <c r="F70" s="3">
        <f t="shared" si="2"/>
        <v>0</v>
      </c>
    </row>
    <row r="71" spans="1:6" ht="76.5">
      <c r="A71" s="9">
        <v>4</v>
      </c>
      <c r="B71" s="10" t="s">
        <v>90</v>
      </c>
      <c r="C71" s="42" t="s">
        <v>85</v>
      </c>
      <c r="D71" s="3">
        <v>0.5</v>
      </c>
      <c r="F71" s="3">
        <f t="shared" si="2"/>
        <v>0</v>
      </c>
    </row>
    <row r="72" spans="1:6" ht="12.75">
      <c r="A72" s="9"/>
      <c r="B72" s="10"/>
      <c r="C72" s="42"/>
      <c r="F72" s="3">
        <f t="shared" si="2"/>
        <v>0</v>
      </c>
    </row>
    <row r="73" spans="1:6" ht="51">
      <c r="A73" s="9">
        <v>5</v>
      </c>
      <c r="B73" s="1" t="s">
        <v>91</v>
      </c>
      <c r="C73" s="42" t="s">
        <v>86</v>
      </c>
      <c r="D73" s="3">
        <v>2</v>
      </c>
      <c r="F73" s="3">
        <f t="shared" si="2"/>
        <v>0</v>
      </c>
    </row>
    <row r="74" spans="1:6" ht="12.75">
      <c r="A74" s="9"/>
      <c r="B74" s="1"/>
      <c r="F74" s="3">
        <f t="shared" si="2"/>
        <v>0</v>
      </c>
    </row>
    <row r="75" spans="1:6" ht="127.5">
      <c r="A75" s="9">
        <v>6</v>
      </c>
      <c r="B75" s="1" t="s">
        <v>45</v>
      </c>
      <c r="C75" s="42" t="s">
        <v>81</v>
      </c>
      <c r="D75" s="3">
        <v>32</v>
      </c>
      <c r="F75" s="3">
        <f t="shared" si="2"/>
        <v>0</v>
      </c>
    </row>
    <row r="76" spans="1:6" ht="12.75">
      <c r="A76" s="9"/>
      <c r="B76" s="1"/>
      <c r="F76" s="3">
        <f t="shared" si="2"/>
        <v>0</v>
      </c>
    </row>
    <row r="77" spans="1:6" ht="25.5">
      <c r="A77" s="9">
        <v>7</v>
      </c>
      <c r="B77" s="10" t="s">
        <v>93</v>
      </c>
      <c r="C77" s="42" t="s">
        <v>92</v>
      </c>
      <c r="D77" s="3">
        <v>120</v>
      </c>
      <c r="F77" s="3">
        <f t="shared" si="2"/>
        <v>0</v>
      </c>
    </row>
    <row r="78" spans="1:6" ht="12.75">
      <c r="A78" s="9"/>
      <c r="B78" s="10"/>
      <c r="C78" s="42"/>
      <c r="F78" s="3">
        <f t="shared" si="2"/>
        <v>0</v>
      </c>
    </row>
    <row r="79" spans="1:6" ht="25.5">
      <c r="A79" s="9">
        <v>8</v>
      </c>
      <c r="B79" s="10" t="s">
        <v>94</v>
      </c>
      <c r="C79" s="42" t="s">
        <v>92</v>
      </c>
      <c r="D79" s="5">
        <v>50</v>
      </c>
      <c r="E79" s="52"/>
      <c r="F79" s="3">
        <f t="shared" si="2"/>
        <v>0</v>
      </c>
    </row>
    <row r="80" spans="1:6" ht="12.75">
      <c r="A80" s="9"/>
      <c r="B80" s="10"/>
      <c r="C80" s="42"/>
      <c r="D80" s="5"/>
      <c r="E80" s="5"/>
      <c r="F80" s="3">
        <f t="shared" si="2"/>
        <v>0</v>
      </c>
    </row>
    <row r="81" spans="1:6" ht="25.5">
      <c r="A81" s="9">
        <v>9</v>
      </c>
      <c r="B81" s="26" t="s">
        <v>95</v>
      </c>
      <c r="C81" s="43" t="s">
        <v>92</v>
      </c>
      <c r="D81" s="25">
        <v>190</v>
      </c>
      <c r="E81" s="25"/>
      <c r="F81" s="25">
        <f t="shared" si="2"/>
        <v>0</v>
      </c>
    </row>
    <row r="82" spans="1:7" ht="12.75">
      <c r="A82" s="5"/>
      <c r="B82" s="6" t="s">
        <v>13</v>
      </c>
      <c r="F82" s="6">
        <f>SUM(F65:F81)</f>
        <v>0</v>
      </c>
      <c r="G82" s="3"/>
    </row>
    <row r="83" spans="1:7" ht="12.75">
      <c r="A83" s="5"/>
      <c r="B83" s="3"/>
      <c r="F83" s="3">
        <f>D83*E83</f>
        <v>0</v>
      </c>
      <c r="G83" s="3"/>
    </row>
    <row r="84" spans="1:7" ht="12.75">
      <c r="A84" s="17">
        <v>4</v>
      </c>
      <c r="B84" s="7" t="s">
        <v>7</v>
      </c>
      <c r="F84" s="3">
        <f>D84*E84</f>
        <v>0</v>
      </c>
      <c r="G84" s="3"/>
    </row>
    <row r="85" spans="1:7" ht="12.75">
      <c r="A85" s="23"/>
      <c r="B85" s="23"/>
      <c r="C85" s="42"/>
      <c r="D85" s="23"/>
      <c r="E85" s="23"/>
      <c r="F85" s="23"/>
      <c r="G85" s="3"/>
    </row>
    <row r="86" spans="1:6" ht="114.75">
      <c r="A86" s="9">
        <v>1</v>
      </c>
      <c r="B86" s="14" t="s">
        <v>96</v>
      </c>
      <c r="C86" s="44" t="s">
        <v>86</v>
      </c>
      <c r="D86" s="5">
        <v>29</v>
      </c>
      <c r="E86" s="5"/>
      <c r="F86" s="3">
        <f>D86*E86</f>
        <v>0</v>
      </c>
    </row>
    <row r="87" spans="1:6" ht="12.75">
      <c r="A87" s="9"/>
      <c r="B87" s="14"/>
      <c r="C87" s="44"/>
      <c r="D87" s="5"/>
      <c r="E87" s="5"/>
      <c r="F87" s="3">
        <f aca="true" t="shared" si="3" ref="F87:F107">D87*E87</f>
        <v>0</v>
      </c>
    </row>
    <row r="88" spans="1:6" ht="114.75">
      <c r="A88" s="9">
        <v>2</v>
      </c>
      <c r="B88" s="14" t="s">
        <v>97</v>
      </c>
      <c r="C88" s="44" t="s">
        <v>86</v>
      </c>
      <c r="D88" s="5">
        <v>3</v>
      </c>
      <c r="E88" s="5"/>
      <c r="F88" s="3">
        <f t="shared" si="3"/>
        <v>0</v>
      </c>
    </row>
    <row r="89" spans="1:6" ht="12.75">
      <c r="A89" s="9"/>
      <c r="B89" s="14"/>
      <c r="C89" s="44"/>
      <c r="D89" s="5"/>
      <c r="E89" s="5"/>
      <c r="F89" s="3">
        <f t="shared" si="3"/>
        <v>0</v>
      </c>
    </row>
    <row r="90" spans="1:6" ht="76.5">
      <c r="A90" s="9">
        <v>3</v>
      </c>
      <c r="B90" s="1" t="s">
        <v>99</v>
      </c>
      <c r="C90" s="44" t="s">
        <v>98</v>
      </c>
      <c r="D90" s="5">
        <v>14</v>
      </c>
      <c r="E90" s="5"/>
      <c r="F90" s="3">
        <f t="shared" si="3"/>
        <v>0</v>
      </c>
    </row>
    <row r="91" spans="1:6" ht="12.75">
      <c r="A91" s="9"/>
      <c r="B91" s="1"/>
      <c r="C91" s="44"/>
      <c r="D91" s="5"/>
      <c r="E91" s="5"/>
      <c r="F91" s="3">
        <f t="shared" si="3"/>
        <v>0</v>
      </c>
    </row>
    <row r="92" spans="1:6" ht="51">
      <c r="A92" s="9">
        <v>4</v>
      </c>
      <c r="B92" s="14" t="s">
        <v>100</v>
      </c>
      <c r="C92" s="44" t="s">
        <v>85</v>
      </c>
      <c r="D92" s="5">
        <v>1.5</v>
      </c>
      <c r="E92" s="5"/>
      <c r="F92" s="3">
        <f t="shared" si="3"/>
        <v>0</v>
      </c>
    </row>
    <row r="93" spans="1:6" ht="12.75">
      <c r="A93" s="9"/>
      <c r="B93" s="14"/>
      <c r="C93" s="44"/>
      <c r="D93" s="5"/>
      <c r="E93" s="5"/>
      <c r="F93" s="3">
        <f t="shared" si="3"/>
        <v>0</v>
      </c>
    </row>
    <row r="94" spans="1:6" ht="25.5">
      <c r="A94" s="9">
        <v>5</v>
      </c>
      <c r="B94" s="14" t="s">
        <v>70</v>
      </c>
      <c r="C94" s="44" t="s">
        <v>85</v>
      </c>
      <c r="D94" s="5">
        <v>0.5</v>
      </c>
      <c r="E94" s="5"/>
      <c r="F94" s="3">
        <f t="shared" si="3"/>
        <v>0</v>
      </c>
    </row>
    <row r="95" spans="1:6" ht="12.75">
      <c r="A95" s="9"/>
      <c r="B95" s="14"/>
      <c r="C95" s="44"/>
      <c r="D95" s="5"/>
      <c r="E95" s="5"/>
      <c r="F95" s="3">
        <f t="shared" si="3"/>
        <v>0</v>
      </c>
    </row>
    <row r="96" spans="1:6" ht="76.5">
      <c r="A96" s="9">
        <v>6</v>
      </c>
      <c r="B96" s="14" t="s">
        <v>61</v>
      </c>
      <c r="C96" s="44" t="s">
        <v>86</v>
      </c>
      <c r="D96" s="5">
        <v>14</v>
      </c>
      <c r="E96" s="5"/>
      <c r="F96" s="3">
        <f t="shared" si="3"/>
        <v>0</v>
      </c>
    </row>
    <row r="97" spans="1:6" ht="12.75">
      <c r="A97" s="9"/>
      <c r="B97" s="1"/>
      <c r="C97" s="44"/>
      <c r="D97" s="5"/>
      <c r="E97" s="5"/>
      <c r="F97" s="3">
        <f t="shared" si="3"/>
        <v>0</v>
      </c>
    </row>
    <row r="98" spans="1:6" ht="140.25">
      <c r="A98" s="9">
        <v>7</v>
      </c>
      <c r="B98" s="14" t="s">
        <v>101</v>
      </c>
      <c r="C98" s="36" t="s">
        <v>86</v>
      </c>
      <c r="D98" s="3">
        <v>26</v>
      </c>
      <c r="F98" s="3">
        <f t="shared" si="3"/>
        <v>0</v>
      </c>
    </row>
    <row r="99" spans="1:6" ht="12.75">
      <c r="A99" s="9"/>
      <c r="F99" s="3">
        <f t="shared" si="3"/>
        <v>0</v>
      </c>
    </row>
    <row r="100" spans="1:6" ht="76.5">
      <c r="A100" s="9">
        <v>8</v>
      </c>
      <c r="B100" s="14" t="s">
        <v>62</v>
      </c>
      <c r="C100" s="36" t="s">
        <v>86</v>
      </c>
      <c r="D100" s="5">
        <v>11</v>
      </c>
      <c r="E100" s="5"/>
      <c r="F100" s="3">
        <f t="shared" si="3"/>
        <v>0</v>
      </c>
    </row>
    <row r="101" spans="1:6" ht="12.75">
      <c r="A101" s="9"/>
      <c r="B101" s="14"/>
      <c r="C101" s="44"/>
      <c r="D101" s="5"/>
      <c r="E101" s="5"/>
      <c r="F101" s="3">
        <f t="shared" si="3"/>
        <v>0</v>
      </c>
    </row>
    <row r="102" spans="1:6" ht="63.75">
      <c r="A102" s="9">
        <v>9</v>
      </c>
      <c r="B102" s="14" t="s">
        <v>282</v>
      </c>
      <c r="C102" s="44" t="s">
        <v>86</v>
      </c>
      <c r="D102" s="5">
        <v>26</v>
      </c>
      <c r="E102" s="5"/>
      <c r="F102" s="3">
        <f t="shared" si="3"/>
        <v>0</v>
      </c>
    </row>
    <row r="103" spans="1:6" ht="12.75">
      <c r="A103" s="9"/>
      <c r="B103" s="14"/>
      <c r="C103" s="44"/>
      <c r="D103" s="5"/>
      <c r="E103" s="5"/>
      <c r="F103" s="3">
        <f t="shared" si="3"/>
        <v>0</v>
      </c>
    </row>
    <row r="104" spans="1:6" ht="63.75">
      <c r="A104" s="9">
        <v>10</v>
      </c>
      <c r="B104" s="14" t="s">
        <v>281</v>
      </c>
      <c r="C104" s="44" t="s">
        <v>86</v>
      </c>
      <c r="D104" s="5">
        <v>26</v>
      </c>
      <c r="E104" s="5"/>
      <c r="F104" s="3">
        <f t="shared" si="3"/>
        <v>0</v>
      </c>
    </row>
    <row r="105" spans="1:6" ht="12.75">
      <c r="A105" s="9"/>
      <c r="B105" s="14"/>
      <c r="C105" s="44"/>
      <c r="D105" s="5"/>
      <c r="E105" s="5"/>
      <c r="F105" s="3">
        <f t="shared" si="3"/>
        <v>0</v>
      </c>
    </row>
    <row r="106" spans="1:6" ht="76.5">
      <c r="A106" s="9">
        <v>11</v>
      </c>
      <c r="B106" s="14" t="s">
        <v>102</v>
      </c>
      <c r="C106" s="44" t="s">
        <v>103</v>
      </c>
      <c r="D106" s="193">
        <v>30</v>
      </c>
      <c r="E106" s="5"/>
      <c r="F106" s="3">
        <f t="shared" si="3"/>
        <v>0</v>
      </c>
    </row>
    <row r="107" spans="1:6" ht="12.75">
      <c r="A107" s="9"/>
      <c r="B107" s="14"/>
      <c r="C107" s="44"/>
      <c r="D107" s="5"/>
      <c r="E107" s="5"/>
      <c r="F107" s="3">
        <f t="shared" si="3"/>
        <v>0</v>
      </c>
    </row>
    <row r="108" spans="1:6" ht="12.75">
      <c r="A108" s="46"/>
      <c r="B108" s="47" t="s">
        <v>14</v>
      </c>
      <c r="C108" s="48"/>
      <c r="D108" s="49"/>
      <c r="E108" s="49"/>
      <c r="F108" s="50">
        <f>SUM(F86:F107)</f>
        <v>0</v>
      </c>
    </row>
    <row r="109" spans="1:2" ht="12.75">
      <c r="A109" s="4"/>
      <c r="B109" s="2"/>
    </row>
    <row r="110" spans="1:2" ht="12.75">
      <c r="A110" s="17">
        <v>5</v>
      </c>
      <c r="B110" s="7" t="s">
        <v>8</v>
      </c>
    </row>
    <row r="111" spans="1:6" ht="12.75">
      <c r="A111" s="23"/>
      <c r="B111" s="23"/>
      <c r="C111" s="42"/>
      <c r="D111" s="23"/>
      <c r="E111" s="23"/>
      <c r="F111" s="23"/>
    </row>
    <row r="112" spans="1:6" ht="38.25">
      <c r="A112" s="9">
        <v>1</v>
      </c>
      <c r="B112" s="1" t="s">
        <v>46</v>
      </c>
      <c r="C112" s="42" t="s">
        <v>86</v>
      </c>
      <c r="D112" s="3">
        <v>5</v>
      </c>
      <c r="F112" s="3">
        <f>D112*E112</f>
        <v>0</v>
      </c>
    </row>
    <row r="113" spans="1:6" ht="12.75">
      <c r="A113" s="9"/>
      <c r="B113" s="1"/>
      <c r="F113" s="3">
        <f aca="true" t="shared" si="4" ref="F113:F124">D113*E113</f>
        <v>0</v>
      </c>
    </row>
    <row r="114" spans="1:6" ht="25.5">
      <c r="A114" s="9">
        <v>2</v>
      </c>
      <c r="B114" s="1" t="s">
        <v>47</v>
      </c>
      <c r="C114" s="42" t="s">
        <v>86</v>
      </c>
      <c r="D114" s="3">
        <v>1</v>
      </c>
      <c r="F114" s="3">
        <f t="shared" si="4"/>
        <v>0</v>
      </c>
    </row>
    <row r="115" spans="1:6" ht="12.75">
      <c r="A115" s="9"/>
      <c r="B115" s="13"/>
      <c r="F115" s="3">
        <f t="shared" si="4"/>
        <v>0</v>
      </c>
    </row>
    <row r="116" spans="1:6" ht="25.5">
      <c r="A116" s="9">
        <v>3</v>
      </c>
      <c r="B116" s="1" t="s">
        <v>50</v>
      </c>
      <c r="C116" s="42" t="s">
        <v>86</v>
      </c>
      <c r="D116" s="3">
        <v>3</v>
      </c>
      <c r="F116" s="3">
        <f t="shared" si="4"/>
        <v>0</v>
      </c>
    </row>
    <row r="117" spans="1:6" ht="12.75">
      <c r="A117" s="9"/>
      <c r="B117" s="1"/>
      <c r="F117" s="3">
        <f t="shared" si="4"/>
        <v>0</v>
      </c>
    </row>
    <row r="118" spans="1:6" ht="38.25">
      <c r="A118" s="9">
        <v>4</v>
      </c>
      <c r="B118" s="1" t="s">
        <v>48</v>
      </c>
      <c r="C118" s="42" t="s">
        <v>86</v>
      </c>
      <c r="D118" s="3">
        <v>2</v>
      </c>
      <c r="F118" s="3">
        <f t="shared" si="4"/>
        <v>0</v>
      </c>
    </row>
    <row r="119" spans="1:6" ht="12.75">
      <c r="A119" s="9"/>
      <c r="B119" s="1"/>
      <c r="F119" s="3">
        <f t="shared" si="4"/>
        <v>0</v>
      </c>
    </row>
    <row r="120" spans="1:6" ht="38.25">
      <c r="A120" s="9">
        <v>5</v>
      </c>
      <c r="B120" s="1" t="s">
        <v>49</v>
      </c>
      <c r="C120" s="42" t="s">
        <v>86</v>
      </c>
      <c r="D120" s="3">
        <v>2</v>
      </c>
      <c r="F120" s="3">
        <f t="shared" si="4"/>
        <v>0</v>
      </c>
    </row>
    <row r="121" spans="1:6" ht="12.75">
      <c r="A121" s="9"/>
      <c r="B121" s="1"/>
      <c r="F121" s="3">
        <f t="shared" si="4"/>
        <v>0</v>
      </c>
    </row>
    <row r="122" spans="1:6" ht="51">
      <c r="A122" s="9">
        <v>6</v>
      </c>
      <c r="B122" s="1" t="s">
        <v>283</v>
      </c>
      <c r="C122" s="42" t="s">
        <v>86</v>
      </c>
      <c r="D122" s="3">
        <v>26</v>
      </c>
      <c r="F122" s="3">
        <f t="shared" si="4"/>
        <v>0</v>
      </c>
    </row>
    <row r="123" spans="1:6" ht="12.75">
      <c r="A123" s="9"/>
      <c r="B123" s="1"/>
      <c r="F123" s="3">
        <f t="shared" si="4"/>
        <v>0</v>
      </c>
    </row>
    <row r="124" spans="1:6" ht="38.25">
      <c r="A124" s="9">
        <v>7</v>
      </c>
      <c r="B124" s="24" t="s">
        <v>284</v>
      </c>
      <c r="C124" s="43" t="s">
        <v>86</v>
      </c>
      <c r="D124" s="25">
        <v>12</v>
      </c>
      <c r="E124" s="25"/>
      <c r="F124" s="25">
        <f t="shared" si="4"/>
        <v>0</v>
      </c>
    </row>
    <row r="125" spans="1:6" ht="12.75">
      <c r="A125" s="4"/>
      <c r="B125" s="7" t="s">
        <v>15</v>
      </c>
      <c r="F125" s="6">
        <f>SUM(F112:F124)</f>
        <v>0</v>
      </c>
    </row>
    <row r="126" spans="1:2" ht="12.75">
      <c r="A126" s="4"/>
      <c r="B126" s="1"/>
    </row>
    <row r="127" ht="12.75">
      <c r="A127" s="9"/>
    </row>
    <row r="128" spans="1:2" ht="12.75">
      <c r="A128" s="16" t="s">
        <v>5</v>
      </c>
      <c r="B128" s="7" t="s">
        <v>9</v>
      </c>
    </row>
    <row r="129" spans="1:2" ht="12.75">
      <c r="A129" s="16"/>
      <c r="B129" s="7"/>
    </row>
    <row r="130" spans="1:2" ht="12.75">
      <c r="A130" s="17">
        <v>1</v>
      </c>
      <c r="B130" s="7" t="s">
        <v>56</v>
      </c>
    </row>
    <row r="131" spans="1:2" ht="12.75">
      <c r="A131" s="9"/>
      <c r="B131" s="1"/>
    </row>
    <row r="132" spans="1:6" ht="27" customHeight="1">
      <c r="A132" s="9"/>
      <c r="B132" s="217" t="s">
        <v>104</v>
      </c>
      <c r="C132" s="225"/>
      <c r="D132" s="225"/>
      <c r="E132" s="225"/>
      <c r="F132" s="225"/>
    </row>
    <row r="133" spans="1:6" ht="12.75">
      <c r="A133" s="23"/>
      <c r="B133" s="23"/>
      <c r="C133" s="42"/>
      <c r="D133" s="23"/>
      <c r="E133" s="23"/>
      <c r="F133" s="23"/>
    </row>
    <row r="134" spans="1:6" ht="204">
      <c r="A134" s="9">
        <v>1</v>
      </c>
      <c r="B134" s="1" t="s">
        <v>66</v>
      </c>
      <c r="C134" s="44" t="s">
        <v>86</v>
      </c>
      <c r="D134" s="5">
        <v>22</v>
      </c>
      <c r="E134" s="5"/>
      <c r="F134" s="3">
        <f>D134*E134</f>
        <v>0</v>
      </c>
    </row>
    <row r="135" spans="1:6" ht="12.75">
      <c r="A135" s="9"/>
      <c r="B135" s="1"/>
      <c r="C135" s="37"/>
      <c r="D135" s="5"/>
      <c r="E135" s="5"/>
      <c r="F135" s="3">
        <f aca="true" t="shared" si="5" ref="F135:F144">D135*E135</f>
        <v>0</v>
      </c>
    </row>
    <row r="136" spans="1:6" ht="38.25">
      <c r="A136" s="9">
        <v>2</v>
      </c>
      <c r="B136" s="1" t="s">
        <v>67</v>
      </c>
      <c r="C136" s="44" t="s">
        <v>81</v>
      </c>
      <c r="D136" s="5">
        <v>1</v>
      </c>
      <c r="E136" s="5"/>
      <c r="F136" s="3">
        <f t="shared" si="5"/>
        <v>0</v>
      </c>
    </row>
    <row r="137" spans="1:6" ht="12.75">
      <c r="A137" s="9"/>
      <c r="C137" s="37"/>
      <c r="D137" s="5"/>
      <c r="E137" s="5"/>
      <c r="F137" s="3">
        <f t="shared" si="5"/>
        <v>0</v>
      </c>
    </row>
    <row r="138" spans="1:6" ht="153">
      <c r="A138" s="9">
        <v>3</v>
      </c>
      <c r="B138" s="1" t="s">
        <v>68</v>
      </c>
      <c r="C138" s="44" t="s">
        <v>86</v>
      </c>
      <c r="D138" s="5">
        <v>28</v>
      </c>
      <c r="E138" s="5"/>
      <c r="F138" s="3">
        <f t="shared" si="5"/>
        <v>0</v>
      </c>
    </row>
    <row r="139" spans="1:6" ht="12.75">
      <c r="A139" s="9"/>
      <c r="B139" s="1"/>
      <c r="C139" s="37"/>
      <c r="D139" s="5"/>
      <c r="E139" s="5"/>
      <c r="F139" s="3">
        <f t="shared" si="5"/>
        <v>0</v>
      </c>
    </row>
    <row r="140" spans="1:6" ht="153">
      <c r="A140" s="9">
        <v>4</v>
      </c>
      <c r="B140" s="1" t="s">
        <v>105</v>
      </c>
      <c r="C140" s="44" t="s">
        <v>86</v>
      </c>
      <c r="D140" s="5">
        <v>22</v>
      </c>
      <c r="E140" s="5"/>
      <c r="F140" s="3">
        <f t="shared" si="5"/>
        <v>0</v>
      </c>
    </row>
    <row r="141" spans="1:6" ht="12.75">
      <c r="A141" s="9"/>
      <c r="B141" s="1"/>
      <c r="C141" s="37"/>
      <c r="D141" s="5"/>
      <c r="E141" s="5"/>
      <c r="F141" s="3">
        <f t="shared" si="5"/>
        <v>0</v>
      </c>
    </row>
    <row r="142" spans="1:6" ht="153">
      <c r="A142" s="9">
        <v>5</v>
      </c>
      <c r="B142" s="1" t="s">
        <v>69</v>
      </c>
      <c r="C142" s="44" t="s">
        <v>86</v>
      </c>
      <c r="D142" s="5">
        <v>22</v>
      </c>
      <c r="E142" s="5"/>
      <c r="F142" s="3">
        <f t="shared" si="5"/>
        <v>0</v>
      </c>
    </row>
    <row r="143" spans="1:6" ht="12.75">
      <c r="A143" s="9"/>
      <c r="B143" s="1"/>
      <c r="C143" s="37"/>
      <c r="D143" s="5"/>
      <c r="E143" s="5"/>
      <c r="F143" s="3">
        <f t="shared" si="5"/>
        <v>0</v>
      </c>
    </row>
    <row r="144" spans="1:6" ht="204">
      <c r="A144" s="9">
        <v>6</v>
      </c>
      <c r="B144" s="24" t="s">
        <v>106</v>
      </c>
      <c r="C144" s="43" t="s">
        <v>86</v>
      </c>
      <c r="D144" s="25">
        <v>26</v>
      </c>
      <c r="E144" s="25"/>
      <c r="F144" s="25">
        <f t="shared" si="5"/>
        <v>0</v>
      </c>
    </row>
    <row r="145" spans="1:6" ht="12.75">
      <c r="A145" s="9"/>
      <c r="B145" s="7" t="s">
        <v>55</v>
      </c>
      <c r="F145" s="6">
        <f>SUM(F134:F144)</f>
        <v>0</v>
      </c>
    </row>
    <row r="146" ht="12.75">
      <c r="A146" s="18"/>
    </row>
    <row r="147" spans="1:2" ht="12.75">
      <c r="A147" s="22">
        <v>2</v>
      </c>
      <c r="B147" s="7" t="s">
        <v>23</v>
      </c>
    </row>
    <row r="148" spans="1:6" ht="12.75">
      <c r="A148" s="23"/>
      <c r="B148" s="23"/>
      <c r="C148" s="42"/>
      <c r="D148" s="23"/>
      <c r="E148" s="23"/>
      <c r="F148" s="23"/>
    </row>
    <row r="149" spans="1:6" ht="63.75">
      <c r="A149" s="9">
        <v>1</v>
      </c>
      <c r="B149" s="13" t="s">
        <v>107</v>
      </c>
      <c r="C149" s="45" t="s">
        <v>86</v>
      </c>
      <c r="D149" s="3">
        <v>26</v>
      </c>
      <c r="F149" s="3">
        <f>D149*E149</f>
        <v>0</v>
      </c>
    </row>
    <row r="150" spans="1:6" ht="12.75">
      <c r="A150" s="9"/>
      <c r="B150" s="13"/>
      <c r="C150" s="45"/>
      <c r="F150" s="3">
        <f>D150*E150</f>
        <v>0</v>
      </c>
    </row>
    <row r="151" spans="1:6" ht="76.5">
      <c r="A151" s="9">
        <v>2</v>
      </c>
      <c r="B151" s="24" t="s">
        <v>63</v>
      </c>
      <c r="C151" s="43" t="s">
        <v>98</v>
      </c>
      <c r="D151" s="25">
        <v>26</v>
      </c>
      <c r="E151" s="25"/>
      <c r="F151" s="25">
        <f>D151*E151</f>
        <v>0</v>
      </c>
    </row>
    <row r="152" spans="2:6" ht="12.75">
      <c r="B152" s="7" t="s">
        <v>24</v>
      </c>
      <c r="F152" s="6">
        <f>SUM(F149:F151)</f>
        <v>0</v>
      </c>
    </row>
    <row r="154" spans="1:5" ht="12.75">
      <c r="A154" s="17">
        <v>3</v>
      </c>
      <c r="B154" s="30" t="s">
        <v>51</v>
      </c>
      <c r="C154" s="37"/>
      <c r="D154" s="5"/>
      <c r="E154" s="5"/>
    </row>
    <row r="155" spans="1:6" ht="12.75">
      <c r="A155" s="9"/>
      <c r="B155" s="1"/>
      <c r="C155" s="37"/>
      <c r="D155" s="5"/>
      <c r="E155" s="5"/>
      <c r="F155" s="3">
        <f>D155*E155</f>
        <v>0</v>
      </c>
    </row>
    <row r="156" spans="1:6" ht="12.75">
      <c r="A156" s="9"/>
      <c r="B156" s="51" t="s">
        <v>108</v>
      </c>
      <c r="C156" s="37"/>
      <c r="D156" s="5"/>
      <c r="E156" s="5"/>
      <c r="F156" s="5"/>
    </row>
    <row r="157" spans="1:6" ht="12.75">
      <c r="A157" s="23"/>
      <c r="B157" s="23"/>
      <c r="C157" s="42"/>
      <c r="D157" s="23"/>
      <c r="E157" s="23"/>
      <c r="F157" s="23"/>
    </row>
    <row r="158" spans="1:6" ht="38.25">
      <c r="A158" s="9">
        <v>1</v>
      </c>
      <c r="B158" s="1" t="s">
        <v>285</v>
      </c>
      <c r="C158" s="42" t="s">
        <v>86</v>
      </c>
      <c r="D158" s="3">
        <v>26</v>
      </c>
      <c r="F158" s="3">
        <f>D158*E158</f>
        <v>0</v>
      </c>
    </row>
    <row r="159" spans="1:6" ht="12.75">
      <c r="A159" s="9"/>
      <c r="B159" s="1"/>
      <c r="F159" s="3">
        <f aca="true" t="shared" si="6" ref="F159:F164">D159*E159</f>
        <v>0</v>
      </c>
    </row>
    <row r="160" spans="1:6" ht="38.25">
      <c r="A160" s="9">
        <v>2</v>
      </c>
      <c r="B160" s="1" t="s">
        <v>286</v>
      </c>
      <c r="C160" s="42" t="s">
        <v>86</v>
      </c>
      <c r="D160" s="3">
        <v>116</v>
      </c>
      <c r="F160" s="3">
        <f t="shared" si="6"/>
        <v>0</v>
      </c>
    </row>
    <row r="161" spans="1:6" ht="12.75">
      <c r="A161" s="9"/>
      <c r="B161" s="1"/>
      <c r="F161" s="3">
        <f t="shared" si="6"/>
        <v>0</v>
      </c>
    </row>
    <row r="162" spans="1:6" ht="51">
      <c r="A162" s="9">
        <v>3</v>
      </c>
      <c r="B162" s="1" t="s">
        <v>287</v>
      </c>
      <c r="C162" s="42" t="s">
        <v>86</v>
      </c>
      <c r="D162" s="3">
        <v>26</v>
      </c>
      <c r="F162" s="3">
        <f t="shared" si="6"/>
        <v>0</v>
      </c>
    </row>
    <row r="163" spans="1:6" ht="12.75">
      <c r="A163" s="9"/>
      <c r="B163" s="1"/>
      <c r="F163" s="3">
        <f t="shared" si="6"/>
        <v>0</v>
      </c>
    </row>
    <row r="164" spans="1:6" ht="51">
      <c r="A164" s="9">
        <v>4</v>
      </c>
      <c r="B164" s="24" t="s">
        <v>288</v>
      </c>
      <c r="C164" s="43" t="s">
        <v>86</v>
      </c>
      <c r="D164" s="25">
        <v>116</v>
      </c>
      <c r="E164" s="25"/>
      <c r="F164" s="25">
        <f t="shared" si="6"/>
        <v>0</v>
      </c>
    </row>
    <row r="165" spans="2:6" ht="12.75">
      <c r="B165" s="7" t="s">
        <v>52</v>
      </c>
      <c r="F165" s="6">
        <f>SUM(F158:F164)</f>
        <v>0</v>
      </c>
    </row>
    <row r="166" ht="12.75">
      <c r="F166" s="6"/>
    </row>
    <row r="167" spans="1:6" ht="12.75">
      <c r="A167" s="22">
        <v>4</v>
      </c>
      <c r="B167" s="7" t="s">
        <v>29</v>
      </c>
      <c r="F167" s="6"/>
    </row>
    <row r="168" spans="1:6" ht="12.75">
      <c r="A168" s="22"/>
      <c r="B168" s="7"/>
      <c r="F168" s="6"/>
    </row>
    <row r="169" spans="2:6" ht="81" customHeight="1">
      <c r="B169" s="217" t="s">
        <v>109</v>
      </c>
      <c r="C169" s="218"/>
      <c r="D169" s="218"/>
      <c r="E169" s="218"/>
      <c r="F169" s="218"/>
    </row>
    <row r="170" spans="1:6" ht="12.75">
      <c r="A170" s="23"/>
      <c r="B170" s="23"/>
      <c r="C170" s="42"/>
      <c r="D170" s="23"/>
      <c r="E170" s="23"/>
      <c r="F170" s="23"/>
    </row>
    <row r="171" spans="1:6" ht="12.75">
      <c r="A171" s="9">
        <v>1</v>
      </c>
      <c r="B171" s="1" t="s">
        <v>35</v>
      </c>
      <c r="F171" s="3">
        <f aca="true" t="shared" si="7" ref="F171:F196">D171*E171</f>
        <v>0</v>
      </c>
    </row>
    <row r="172" spans="1:6" ht="12.75">
      <c r="A172" s="9"/>
      <c r="B172" s="1" t="s">
        <v>110</v>
      </c>
      <c r="F172" s="3">
        <f t="shared" si="7"/>
        <v>0</v>
      </c>
    </row>
    <row r="173" spans="2:6" ht="12.75">
      <c r="B173" s="1" t="s">
        <v>33</v>
      </c>
      <c r="F173" s="3">
        <f t="shared" si="7"/>
        <v>0</v>
      </c>
    </row>
    <row r="174" ht="25.5">
      <c r="B174" s="1" t="s">
        <v>64</v>
      </c>
    </row>
    <row r="175" spans="1:6" ht="12.75">
      <c r="A175" s="9"/>
      <c r="B175" s="1" t="s">
        <v>36</v>
      </c>
      <c r="F175" s="3">
        <f t="shared" si="7"/>
        <v>0</v>
      </c>
    </row>
    <row r="176" spans="1:6" ht="12.75">
      <c r="A176" s="9"/>
      <c r="B176" s="1" t="s">
        <v>111</v>
      </c>
      <c r="F176" s="3">
        <f t="shared" si="7"/>
        <v>0</v>
      </c>
    </row>
    <row r="177" spans="2:6" ht="12.75">
      <c r="B177" s="1" t="s">
        <v>57</v>
      </c>
      <c r="F177" s="3">
        <f t="shared" si="7"/>
        <v>0</v>
      </c>
    </row>
    <row r="178" spans="1:6" ht="12.75">
      <c r="A178" s="9"/>
      <c r="B178" s="9" t="s">
        <v>34</v>
      </c>
      <c r="C178" s="44" t="s">
        <v>81</v>
      </c>
      <c r="D178" s="5">
        <v>1</v>
      </c>
      <c r="E178" s="5"/>
      <c r="F178" s="5">
        <f t="shared" si="7"/>
        <v>0</v>
      </c>
    </row>
    <row r="179" spans="1:6" ht="12.75">
      <c r="A179" s="9"/>
      <c r="B179" s="9"/>
      <c r="C179" s="37"/>
      <c r="D179" s="5"/>
      <c r="E179" s="5"/>
      <c r="F179" s="5">
        <f t="shared" si="7"/>
        <v>0</v>
      </c>
    </row>
    <row r="180" spans="1:6" ht="12.75">
      <c r="A180" s="9">
        <v>2</v>
      </c>
      <c r="B180" s="9" t="s">
        <v>32</v>
      </c>
      <c r="C180" s="37"/>
      <c r="D180" s="5"/>
      <c r="E180" s="5"/>
      <c r="F180" s="5">
        <f t="shared" si="7"/>
        <v>0</v>
      </c>
    </row>
    <row r="181" spans="1:6" ht="12.75">
      <c r="A181" s="9"/>
      <c r="B181" s="9" t="s">
        <v>112</v>
      </c>
      <c r="C181" s="37"/>
      <c r="D181" s="5"/>
      <c r="E181" s="5"/>
      <c r="F181" s="5">
        <f t="shared" si="7"/>
        <v>0</v>
      </c>
    </row>
    <row r="182" spans="1:6" ht="12.75">
      <c r="A182" s="9"/>
      <c r="B182" s="9" t="s">
        <v>33</v>
      </c>
      <c r="C182" s="37"/>
      <c r="D182" s="5"/>
      <c r="E182" s="5"/>
      <c r="F182" s="5">
        <f t="shared" si="7"/>
        <v>0</v>
      </c>
    </row>
    <row r="183" spans="1:6" ht="12.75">
      <c r="A183" s="9"/>
      <c r="B183" s="9" t="s">
        <v>65</v>
      </c>
      <c r="C183" s="37"/>
      <c r="D183" s="5"/>
      <c r="E183" s="5"/>
      <c r="F183" s="5">
        <f t="shared" si="7"/>
        <v>0</v>
      </c>
    </row>
    <row r="184" spans="1:6" ht="12.75">
      <c r="A184" s="9"/>
      <c r="B184" s="9" t="s">
        <v>36</v>
      </c>
      <c r="C184" s="37"/>
      <c r="D184" s="5"/>
      <c r="E184" s="5"/>
      <c r="F184" s="5">
        <f t="shared" si="7"/>
        <v>0</v>
      </c>
    </row>
    <row r="185" spans="1:6" ht="12.75">
      <c r="A185" s="9"/>
      <c r="B185" s="9" t="s">
        <v>37</v>
      </c>
      <c r="C185" s="37"/>
      <c r="D185" s="5"/>
      <c r="E185" s="5"/>
      <c r="F185" s="5">
        <f t="shared" si="7"/>
        <v>0</v>
      </c>
    </row>
    <row r="186" spans="1:6" ht="12.75">
      <c r="A186" s="9"/>
      <c r="B186" s="9" t="s">
        <v>57</v>
      </c>
      <c r="C186" s="37"/>
      <c r="D186" s="5"/>
      <c r="E186" s="5"/>
      <c r="F186" s="5">
        <f t="shared" si="7"/>
        <v>0</v>
      </c>
    </row>
    <row r="187" spans="1:6" ht="12.75">
      <c r="A187" s="9"/>
      <c r="B187" s="9" t="s">
        <v>34</v>
      </c>
      <c r="C187" s="44" t="s">
        <v>81</v>
      </c>
      <c r="D187" s="5">
        <v>1</v>
      </c>
      <c r="E187" s="5"/>
      <c r="F187" s="5">
        <f t="shared" si="7"/>
        <v>0</v>
      </c>
    </row>
    <row r="188" spans="1:6" ht="12.75">
      <c r="A188" s="9"/>
      <c r="B188" s="9"/>
      <c r="C188" s="37"/>
      <c r="D188" s="5"/>
      <c r="E188" s="5"/>
      <c r="F188" s="5">
        <f t="shared" si="7"/>
        <v>0</v>
      </c>
    </row>
    <row r="189" spans="1:6" ht="12.75">
      <c r="A189" s="9">
        <v>3</v>
      </c>
      <c r="B189" s="1" t="s">
        <v>58</v>
      </c>
      <c r="F189" s="5">
        <f t="shared" si="7"/>
        <v>0</v>
      </c>
    </row>
    <row r="190" spans="1:6" ht="12.75">
      <c r="A190" s="9"/>
      <c r="B190" s="1" t="s">
        <v>71</v>
      </c>
      <c r="F190" s="5">
        <f t="shared" si="7"/>
        <v>0</v>
      </c>
    </row>
    <row r="191" spans="1:6" ht="12.75">
      <c r="A191" s="9"/>
      <c r="B191" s="1" t="s">
        <v>33</v>
      </c>
      <c r="F191" s="5">
        <f t="shared" si="7"/>
        <v>0</v>
      </c>
    </row>
    <row r="192" spans="1:6" ht="12.75">
      <c r="A192" s="9"/>
      <c r="B192" s="1" t="s">
        <v>72</v>
      </c>
      <c r="F192" s="5">
        <f t="shared" si="7"/>
        <v>0</v>
      </c>
    </row>
    <row r="193" spans="1:6" ht="25.5">
      <c r="A193" s="9"/>
      <c r="B193" s="1" t="s">
        <v>74</v>
      </c>
      <c r="F193" s="5">
        <f t="shared" si="7"/>
        <v>0</v>
      </c>
    </row>
    <row r="194" spans="1:6" ht="25.5">
      <c r="A194" s="9"/>
      <c r="B194" s="1" t="s">
        <v>59</v>
      </c>
      <c r="F194" s="5">
        <f t="shared" si="7"/>
        <v>0</v>
      </c>
    </row>
    <row r="195" spans="1:6" ht="12.75">
      <c r="A195" s="9"/>
      <c r="B195" s="1" t="s">
        <v>73</v>
      </c>
      <c r="F195" s="5">
        <f t="shared" si="7"/>
        <v>0</v>
      </c>
    </row>
    <row r="196" spans="1:6" ht="12.75">
      <c r="A196" s="9"/>
      <c r="B196" s="24" t="s">
        <v>34</v>
      </c>
      <c r="C196" s="43" t="s">
        <v>81</v>
      </c>
      <c r="D196" s="25">
        <v>1</v>
      </c>
      <c r="E196" s="25"/>
      <c r="F196" s="25">
        <f t="shared" si="7"/>
        <v>0</v>
      </c>
    </row>
    <row r="197" spans="2:6" ht="12.75">
      <c r="B197" s="7" t="s">
        <v>30</v>
      </c>
      <c r="F197" s="6">
        <f>SUM(F175:F196)</f>
        <v>0</v>
      </c>
    </row>
  </sheetData>
  <sheetProtection/>
  <mergeCells count="7">
    <mergeCell ref="B169:F169"/>
    <mergeCell ref="B2:F2"/>
    <mergeCell ref="B7:F7"/>
    <mergeCell ref="B46:E46"/>
    <mergeCell ref="B8:F8"/>
    <mergeCell ref="B9:F9"/>
    <mergeCell ref="B132:F132"/>
  </mergeCells>
  <printOptions/>
  <pageMargins left="0.984251968503937" right="0.1968503937007874" top="0.984251968503937" bottom="0.984251968503937" header="0" footer="0"/>
  <pageSetup horizontalDpi="600" verticalDpi="600" orientation="portrait" paperSize="9" r:id="rId1"/>
  <headerFooter alignWithMargins="0">
    <oddHeader>&amp;R&amp;F</oddHeader>
    <oddFooter>&amp;C&amp;P /  &amp;N</oddFooter>
  </headerFooter>
</worksheet>
</file>

<file path=xl/worksheets/sheet3.xml><?xml version="1.0" encoding="utf-8"?>
<worksheet xmlns="http://schemas.openxmlformats.org/spreadsheetml/2006/main" xmlns:r="http://schemas.openxmlformats.org/officeDocument/2006/relationships">
  <dimension ref="A1:G189"/>
  <sheetViews>
    <sheetView view="pageBreakPreview" zoomScale="125" zoomScaleSheetLayoutView="125" zoomScalePageLayoutView="0" workbookViewId="0" topLeftCell="A1">
      <selection activeCell="E186" sqref="E186"/>
    </sheetView>
  </sheetViews>
  <sheetFormatPr defaultColWidth="9.00390625" defaultRowHeight="12.75"/>
  <cols>
    <col min="1" max="1" width="4.7109375" style="58" customWidth="1"/>
    <col min="2" max="2" width="46.57421875" style="57" customWidth="1"/>
    <col min="3" max="3" width="7.7109375" style="56" customWidth="1"/>
    <col min="4" max="4" width="9.00390625" style="55" customWidth="1"/>
    <col min="5" max="5" width="8.421875" style="55" customWidth="1"/>
    <col min="6" max="6" width="12.421875" style="55" customWidth="1"/>
    <col min="7" max="16384" width="9.00390625" style="57" customWidth="1"/>
  </cols>
  <sheetData>
    <row r="1" spans="1:2" ht="12.75">
      <c r="A1" s="72"/>
      <c r="B1" s="10" t="s">
        <v>113</v>
      </c>
    </row>
    <row r="2" spans="1:2" ht="15">
      <c r="A2" s="72"/>
      <c r="B2" s="21" t="s">
        <v>114</v>
      </c>
    </row>
    <row r="3" spans="1:2" ht="12.75">
      <c r="A3" s="72"/>
      <c r="B3" s="7"/>
    </row>
    <row r="4" spans="1:2" ht="12.75">
      <c r="A4" s="53"/>
      <c r="B4" s="10" t="s">
        <v>115</v>
      </c>
    </row>
    <row r="5" spans="1:2" ht="12.75">
      <c r="A5" s="53"/>
      <c r="B5" s="10"/>
    </row>
    <row r="6" spans="1:6" ht="65.25" customHeight="1">
      <c r="A6" s="53"/>
      <c r="B6" s="226" t="s">
        <v>159</v>
      </c>
      <c r="C6" s="227"/>
      <c r="D6" s="227"/>
      <c r="E6" s="227"/>
      <c r="F6" s="227"/>
    </row>
    <row r="7" spans="2:6" ht="51.75" customHeight="1">
      <c r="B7" s="226" t="s">
        <v>20</v>
      </c>
      <c r="C7" s="227"/>
      <c r="D7" s="227"/>
      <c r="E7" s="227"/>
      <c r="F7" s="227"/>
    </row>
    <row r="8" spans="2:6" ht="12.75">
      <c r="B8" s="54"/>
      <c r="C8" s="59"/>
      <c r="D8" s="60"/>
      <c r="E8" s="60"/>
      <c r="F8" s="60"/>
    </row>
    <row r="9" spans="1:6" ht="12.75">
      <c r="A9" s="199"/>
      <c r="B9" s="200" t="s">
        <v>116</v>
      </c>
      <c r="C9" s="201"/>
      <c r="D9" s="195"/>
      <c r="E9" s="195"/>
      <c r="F9" s="195"/>
    </row>
    <row r="10" ht="12.75">
      <c r="B10" s="10"/>
    </row>
    <row r="11" spans="1:6" ht="12.75">
      <c r="A11" s="73"/>
      <c r="B11" s="33" t="s">
        <v>76</v>
      </c>
      <c r="C11" s="61" t="s">
        <v>25</v>
      </c>
      <c r="D11" s="62" t="s">
        <v>77</v>
      </c>
      <c r="E11" s="62" t="s">
        <v>78</v>
      </c>
      <c r="F11" s="62" t="s">
        <v>79</v>
      </c>
    </row>
    <row r="12" ht="12.75">
      <c r="B12" s="10"/>
    </row>
    <row r="13" spans="1:6" ht="12.75">
      <c r="A13" s="74" t="s">
        <v>3</v>
      </c>
      <c r="B13" s="69" t="s">
        <v>117</v>
      </c>
      <c r="C13" s="70"/>
      <c r="D13" s="71"/>
      <c r="E13" s="71"/>
      <c r="F13" s="71"/>
    </row>
    <row r="14" spans="1:6" ht="12.75">
      <c r="A14" s="74"/>
      <c r="B14" s="69"/>
      <c r="C14" s="70"/>
      <c r="D14" s="71"/>
      <c r="E14" s="71"/>
      <c r="F14" s="71"/>
    </row>
    <row r="15" spans="1:6" ht="25.5">
      <c r="A15" s="53">
        <v>1</v>
      </c>
      <c r="B15" s="63" t="s">
        <v>118</v>
      </c>
      <c r="C15" s="64" t="s">
        <v>98</v>
      </c>
      <c r="D15" s="55">
        <v>15</v>
      </c>
      <c r="F15" s="55">
        <f>D15*E15</f>
        <v>0</v>
      </c>
    </row>
    <row r="16" spans="1:3" ht="12.75">
      <c r="A16" s="53"/>
      <c r="B16" s="63"/>
      <c r="C16" s="64"/>
    </row>
    <row r="17" spans="1:6" ht="76.5">
      <c r="A17" s="53">
        <v>2</v>
      </c>
      <c r="B17" s="63" t="s">
        <v>160</v>
      </c>
      <c r="C17" s="64" t="s">
        <v>86</v>
      </c>
      <c r="D17" s="55">
        <v>225</v>
      </c>
      <c r="F17" s="55">
        <f>D17*E17</f>
        <v>0</v>
      </c>
    </row>
    <row r="18" spans="1:3" ht="12.75">
      <c r="A18" s="53"/>
      <c r="B18" s="63"/>
      <c r="C18" s="64"/>
    </row>
    <row r="19" spans="1:6" ht="89.25">
      <c r="A19" s="53">
        <v>3</v>
      </c>
      <c r="B19" s="63" t="s">
        <v>289</v>
      </c>
      <c r="C19" s="64" t="s">
        <v>86</v>
      </c>
      <c r="D19" s="55">
        <v>63</v>
      </c>
      <c r="F19" s="55">
        <f>D19*E19</f>
        <v>0</v>
      </c>
    </row>
    <row r="20" spans="1:3" ht="12.75">
      <c r="A20" s="53"/>
      <c r="C20" s="64"/>
    </row>
    <row r="21" spans="1:6" ht="89.25">
      <c r="A21" s="53">
        <v>4</v>
      </c>
      <c r="B21" s="63" t="s">
        <v>290</v>
      </c>
      <c r="C21" s="64" t="s">
        <v>86</v>
      </c>
      <c r="D21" s="55">
        <v>17</v>
      </c>
      <c r="F21" s="55">
        <f>D21*E21</f>
        <v>0</v>
      </c>
    </row>
    <row r="22" spans="1:3" ht="12.75">
      <c r="A22" s="53"/>
      <c r="C22" s="64"/>
    </row>
    <row r="23" spans="1:6" ht="76.5">
      <c r="A23" s="53">
        <v>5</v>
      </c>
      <c r="B23" s="63" t="s">
        <v>291</v>
      </c>
      <c r="C23" s="64" t="s">
        <v>86</v>
      </c>
      <c r="D23" s="55">
        <v>49</v>
      </c>
      <c r="F23" s="55">
        <f>D23*E23</f>
        <v>0</v>
      </c>
    </row>
    <row r="24" spans="1:3" ht="12.75">
      <c r="A24" s="53"/>
      <c r="B24" s="63"/>
      <c r="C24" s="64"/>
    </row>
    <row r="25" spans="1:6" ht="89.25">
      <c r="A25" s="53">
        <v>6</v>
      </c>
      <c r="B25" s="63" t="s">
        <v>292</v>
      </c>
      <c r="C25" s="64" t="s">
        <v>98</v>
      </c>
      <c r="D25" s="55">
        <v>32</v>
      </c>
      <c r="F25" s="55">
        <f>D25*E25</f>
        <v>0</v>
      </c>
    </row>
    <row r="26" spans="1:3" ht="12.75">
      <c r="A26" s="53"/>
      <c r="B26" s="63"/>
      <c r="C26" s="64"/>
    </row>
    <row r="27" spans="1:6" ht="102">
      <c r="A27" s="53">
        <v>7</v>
      </c>
      <c r="B27" s="63" t="s">
        <v>293</v>
      </c>
      <c r="C27" s="64" t="s">
        <v>85</v>
      </c>
      <c r="D27" s="55">
        <v>14</v>
      </c>
      <c r="E27" s="195"/>
      <c r="F27" s="55">
        <f>D27*E27</f>
        <v>0</v>
      </c>
    </row>
    <row r="28" spans="1:3" ht="12.75">
      <c r="A28" s="53"/>
      <c r="B28" s="63"/>
      <c r="C28" s="64"/>
    </row>
    <row r="29" spans="1:6" ht="102">
      <c r="A29" s="53">
        <v>8</v>
      </c>
      <c r="B29" s="63" t="s">
        <v>294</v>
      </c>
      <c r="C29" s="64" t="s">
        <v>85</v>
      </c>
      <c r="D29" s="55">
        <v>2</v>
      </c>
      <c r="E29" s="195"/>
      <c r="F29" s="55">
        <f>D29*E29</f>
        <v>0</v>
      </c>
    </row>
    <row r="30" spans="1:3" ht="12.75">
      <c r="A30" s="53"/>
      <c r="B30" s="63"/>
      <c r="C30" s="64"/>
    </row>
    <row r="31" spans="1:6" ht="76.5">
      <c r="A31" s="53">
        <v>9</v>
      </c>
      <c r="B31" s="63" t="s">
        <v>295</v>
      </c>
      <c r="C31" s="64" t="s">
        <v>81</v>
      </c>
      <c r="D31" s="55">
        <v>1</v>
      </c>
      <c r="F31" s="55">
        <f>D31*E31</f>
        <v>0</v>
      </c>
    </row>
    <row r="32" spans="1:3" ht="12.75">
      <c r="A32" s="53"/>
      <c r="B32" s="63"/>
      <c r="C32" s="64"/>
    </row>
    <row r="33" spans="1:6" ht="63.75">
      <c r="A33" s="53">
        <v>10</v>
      </c>
      <c r="B33" s="63" t="s">
        <v>296</v>
      </c>
      <c r="C33" s="64" t="s">
        <v>98</v>
      </c>
      <c r="D33" s="55">
        <v>10</v>
      </c>
      <c r="F33" s="55">
        <f>D33*E33</f>
        <v>0</v>
      </c>
    </row>
    <row r="34" spans="1:3" ht="12.75">
      <c r="A34" s="53"/>
      <c r="B34" s="63"/>
      <c r="C34" s="64"/>
    </row>
    <row r="35" spans="1:6" ht="89.25">
      <c r="A35" s="53">
        <v>11</v>
      </c>
      <c r="B35" s="63" t="s">
        <v>161</v>
      </c>
      <c r="C35" s="64" t="s">
        <v>81</v>
      </c>
      <c r="D35" s="55">
        <v>3</v>
      </c>
      <c r="F35" s="55">
        <f>D35*E35</f>
        <v>0</v>
      </c>
    </row>
    <row r="36" spans="1:3" ht="12.75">
      <c r="A36" s="53"/>
      <c r="C36" s="64"/>
    </row>
    <row r="37" spans="1:6" ht="76.5">
      <c r="A37" s="53">
        <v>12</v>
      </c>
      <c r="B37" s="63" t="s">
        <v>162</v>
      </c>
      <c r="C37" s="64" t="s">
        <v>81</v>
      </c>
      <c r="D37" s="55">
        <v>1</v>
      </c>
      <c r="F37" s="55">
        <f>D37*E37</f>
        <v>0</v>
      </c>
    </row>
    <row r="38" spans="1:3" ht="12.75">
      <c r="A38" s="53"/>
      <c r="B38" s="63"/>
      <c r="C38" s="64"/>
    </row>
    <row r="39" spans="1:6" ht="76.5">
      <c r="A39" s="53">
        <v>13</v>
      </c>
      <c r="B39" s="63" t="s">
        <v>163</v>
      </c>
      <c r="C39" s="64" t="s">
        <v>98</v>
      </c>
      <c r="D39" s="55">
        <v>12</v>
      </c>
      <c r="F39" s="55">
        <f>D39*E39</f>
        <v>0</v>
      </c>
    </row>
    <row r="40" spans="1:3" ht="12.75">
      <c r="A40" s="53"/>
      <c r="B40" s="63"/>
      <c r="C40" s="64"/>
    </row>
    <row r="41" spans="1:6" ht="89.25">
      <c r="A41" s="53">
        <v>14</v>
      </c>
      <c r="B41" s="63" t="s">
        <v>164</v>
      </c>
      <c r="C41" s="64" t="s">
        <v>81</v>
      </c>
      <c r="D41" s="55">
        <v>2</v>
      </c>
      <c r="F41" s="55">
        <f>D41*E41</f>
        <v>0</v>
      </c>
    </row>
    <row r="42" spans="1:3" ht="12.75">
      <c r="A42" s="53"/>
      <c r="B42" s="63"/>
      <c r="C42" s="64"/>
    </row>
    <row r="43" spans="1:6" ht="89.25">
      <c r="A43" s="53">
        <v>15</v>
      </c>
      <c r="B43" s="63" t="s">
        <v>165</v>
      </c>
      <c r="C43" s="64" t="s">
        <v>98</v>
      </c>
      <c r="D43" s="55">
        <v>7.5</v>
      </c>
      <c r="F43" s="55">
        <f>D43*E43</f>
        <v>0</v>
      </c>
    </row>
    <row r="44" spans="1:3" ht="12.75">
      <c r="A44" s="53"/>
      <c r="B44" s="63"/>
      <c r="C44" s="64"/>
    </row>
    <row r="45" spans="1:6" ht="127.5">
      <c r="A45" s="53">
        <v>16</v>
      </c>
      <c r="B45" s="63" t="s">
        <v>166</v>
      </c>
      <c r="C45" s="64" t="s">
        <v>81</v>
      </c>
      <c r="D45" s="55">
        <v>7</v>
      </c>
      <c r="F45" s="55">
        <f>D45*E45</f>
        <v>0</v>
      </c>
    </row>
    <row r="46" spans="1:3" ht="12.75">
      <c r="A46" s="53"/>
      <c r="B46" s="63"/>
      <c r="C46" s="64"/>
    </row>
    <row r="47" spans="1:6" ht="102">
      <c r="A47" s="53">
        <v>17</v>
      </c>
      <c r="B47" s="63" t="s">
        <v>167</v>
      </c>
      <c r="C47" s="64" t="s">
        <v>98</v>
      </c>
      <c r="D47" s="55">
        <v>27</v>
      </c>
      <c r="F47" s="55">
        <f>D47*E47</f>
        <v>0</v>
      </c>
    </row>
    <row r="48" spans="1:3" ht="12.75">
      <c r="A48" s="53"/>
      <c r="B48" s="63"/>
      <c r="C48" s="64"/>
    </row>
    <row r="49" spans="1:6" ht="76.5">
      <c r="A49" s="53">
        <v>18</v>
      </c>
      <c r="B49" s="63" t="s">
        <v>297</v>
      </c>
      <c r="C49" s="64" t="s">
        <v>98</v>
      </c>
      <c r="D49" s="55">
        <v>5</v>
      </c>
      <c r="F49" s="55">
        <f>D49*E49</f>
        <v>0</v>
      </c>
    </row>
    <row r="50" spans="1:3" ht="12.75">
      <c r="A50" s="53"/>
      <c r="B50" s="63"/>
      <c r="C50" s="64"/>
    </row>
    <row r="51" spans="1:6" ht="12.75">
      <c r="A51" s="75" t="s">
        <v>5</v>
      </c>
      <c r="B51" s="69" t="s">
        <v>119</v>
      </c>
      <c r="C51" s="76"/>
      <c r="D51" s="69"/>
      <c r="E51" s="69"/>
      <c r="F51" s="69"/>
    </row>
    <row r="52" spans="1:6" ht="12.75">
      <c r="A52" s="75"/>
      <c r="B52" s="69"/>
      <c r="C52" s="76"/>
      <c r="D52" s="69"/>
      <c r="E52" s="69"/>
      <c r="F52" s="69"/>
    </row>
    <row r="53" spans="1:6" ht="53.25" customHeight="1">
      <c r="A53" s="53">
        <v>19</v>
      </c>
      <c r="B53" s="63" t="s">
        <v>298</v>
      </c>
      <c r="C53" s="64" t="s">
        <v>86</v>
      </c>
      <c r="D53" s="55">
        <v>293</v>
      </c>
      <c r="F53" s="55">
        <f>D53*E53</f>
        <v>0</v>
      </c>
    </row>
    <row r="54" spans="1:3" ht="12.75">
      <c r="A54" s="53"/>
      <c r="B54" s="63"/>
      <c r="C54" s="64"/>
    </row>
    <row r="55" spans="1:6" ht="63.75">
      <c r="A55" s="53">
        <v>20</v>
      </c>
      <c r="B55" s="63" t="s">
        <v>299</v>
      </c>
      <c r="C55" s="64" t="s">
        <v>86</v>
      </c>
      <c r="D55" s="55">
        <v>54</v>
      </c>
      <c r="F55" s="55">
        <f>D55*E55</f>
        <v>0</v>
      </c>
    </row>
    <row r="56" spans="1:3" ht="12.75">
      <c r="A56" s="53"/>
      <c r="B56" s="63"/>
      <c r="C56" s="64"/>
    </row>
    <row r="57" spans="1:6" ht="51">
      <c r="A57" s="53">
        <v>21</v>
      </c>
      <c r="B57" s="63" t="s">
        <v>120</v>
      </c>
      <c r="C57" s="64" t="s">
        <v>86</v>
      </c>
      <c r="D57" s="55">
        <v>110</v>
      </c>
      <c r="F57" s="55">
        <f>D57*E57</f>
        <v>0</v>
      </c>
    </row>
    <row r="58" spans="1:3" ht="12.75">
      <c r="A58" s="53"/>
      <c r="B58" s="63"/>
      <c r="C58" s="64"/>
    </row>
    <row r="59" spans="1:6" ht="51">
      <c r="A59" s="53">
        <v>22</v>
      </c>
      <c r="B59" s="63" t="s">
        <v>300</v>
      </c>
      <c r="C59" s="64" t="s">
        <v>86</v>
      </c>
      <c r="D59" s="55">
        <v>75</v>
      </c>
      <c r="F59" s="55">
        <f>D59*E59</f>
        <v>0</v>
      </c>
    </row>
    <row r="60" spans="1:3" ht="12.75">
      <c r="A60" s="53"/>
      <c r="B60" s="63"/>
      <c r="C60" s="64"/>
    </row>
    <row r="61" spans="1:6" ht="12.75">
      <c r="A61" s="53">
        <v>23</v>
      </c>
      <c r="B61" s="63" t="s">
        <v>121</v>
      </c>
      <c r="C61" s="64" t="s">
        <v>81</v>
      </c>
      <c r="D61" s="55">
        <v>3</v>
      </c>
      <c r="E61" s="195"/>
      <c r="F61" s="55">
        <f>D61*E61</f>
        <v>0</v>
      </c>
    </row>
    <row r="62" spans="1:3" ht="12.75">
      <c r="A62" s="53"/>
      <c r="B62" s="63"/>
      <c r="C62" s="64"/>
    </row>
    <row r="63" spans="1:6" ht="25.5">
      <c r="A63" s="53">
        <v>24</v>
      </c>
      <c r="B63" s="196" t="s">
        <v>80</v>
      </c>
      <c r="C63" s="64" t="s">
        <v>81</v>
      </c>
      <c r="D63" s="55">
        <v>1</v>
      </c>
      <c r="F63" s="55">
        <f>D63*E63</f>
        <v>0</v>
      </c>
    </row>
    <row r="64" spans="1:3" ht="12.75">
      <c r="A64" s="53"/>
      <c r="B64" s="63"/>
      <c r="C64" s="64"/>
    </row>
    <row r="65" spans="1:6" ht="267.75">
      <c r="A65" s="53">
        <v>25</v>
      </c>
      <c r="B65" s="63" t="s">
        <v>168</v>
      </c>
      <c r="C65" s="64" t="s">
        <v>81</v>
      </c>
      <c r="D65" s="55">
        <v>1</v>
      </c>
      <c r="F65" s="55">
        <f>D65*E65</f>
        <v>0</v>
      </c>
    </row>
    <row r="66" spans="1:3" ht="12.75">
      <c r="A66" s="53"/>
      <c r="B66" s="63"/>
      <c r="C66" s="64"/>
    </row>
    <row r="67" spans="1:6" ht="12.75">
      <c r="A67" s="53">
        <v>26</v>
      </c>
      <c r="B67" s="63" t="s">
        <v>169</v>
      </c>
      <c r="C67" s="64" t="s">
        <v>103</v>
      </c>
      <c r="D67" s="55">
        <v>10</v>
      </c>
      <c r="E67" s="195"/>
      <c r="F67" s="55">
        <f>D67*E67</f>
        <v>0</v>
      </c>
    </row>
    <row r="68" spans="1:3" ht="12.75">
      <c r="A68" s="53"/>
      <c r="B68" s="63"/>
      <c r="C68" s="64"/>
    </row>
    <row r="69" spans="1:6" ht="25.5">
      <c r="A69" s="53">
        <v>27</v>
      </c>
      <c r="B69" s="63" t="s">
        <v>170</v>
      </c>
      <c r="C69" s="64" t="s">
        <v>81</v>
      </c>
      <c r="D69" s="55">
        <v>1</v>
      </c>
      <c r="F69" s="55">
        <f>D69*E69</f>
        <v>0</v>
      </c>
    </row>
    <row r="70" spans="1:3" ht="12.75">
      <c r="A70" s="53"/>
      <c r="B70" s="63"/>
      <c r="C70" s="64"/>
    </row>
    <row r="71" spans="1:6" ht="12.75">
      <c r="A71" s="75" t="s">
        <v>122</v>
      </c>
      <c r="B71" s="69" t="s">
        <v>19</v>
      </c>
      <c r="C71" s="76"/>
      <c r="D71" s="69"/>
      <c r="E71" s="69"/>
      <c r="F71" s="69"/>
    </row>
    <row r="72" spans="1:6" ht="12.75">
      <c r="A72" s="75"/>
      <c r="B72" s="69"/>
      <c r="C72" s="76"/>
      <c r="D72" s="69"/>
      <c r="E72" s="69"/>
      <c r="F72" s="69"/>
    </row>
    <row r="73" spans="1:6" ht="63.75">
      <c r="A73" s="53">
        <v>28</v>
      </c>
      <c r="B73" s="63" t="s">
        <v>171</v>
      </c>
      <c r="C73" s="64" t="s">
        <v>85</v>
      </c>
      <c r="D73" s="55">
        <v>40</v>
      </c>
      <c r="F73" s="55">
        <f>D73*E73</f>
        <v>0</v>
      </c>
    </row>
    <row r="74" spans="1:3" ht="12.75">
      <c r="A74" s="53"/>
      <c r="B74" s="63"/>
      <c r="C74" s="64"/>
    </row>
    <row r="75" spans="1:6" ht="92.25" customHeight="1">
      <c r="A75" s="53">
        <v>29</v>
      </c>
      <c r="B75" s="63" t="s">
        <v>123</v>
      </c>
      <c r="C75" s="64" t="s">
        <v>85</v>
      </c>
      <c r="D75" s="55">
        <v>169</v>
      </c>
      <c r="F75" s="55">
        <f>D75*E75</f>
        <v>0</v>
      </c>
    </row>
    <row r="76" spans="1:3" ht="12.75">
      <c r="A76" s="53"/>
      <c r="B76" s="63"/>
      <c r="C76" s="64"/>
    </row>
    <row r="77" spans="1:6" ht="102">
      <c r="A77" s="53">
        <v>30</v>
      </c>
      <c r="B77" s="63" t="s">
        <v>124</v>
      </c>
      <c r="C77" s="64" t="s">
        <v>85</v>
      </c>
      <c r="D77" s="55">
        <v>12</v>
      </c>
      <c r="F77" s="55">
        <f>D77*E77</f>
        <v>0</v>
      </c>
    </row>
    <row r="78" spans="1:3" ht="12.75">
      <c r="A78" s="53"/>
      <c r="B78" s="63"/>
      <c r="C78" s="64"/>
    </row>
    <row r="79" spans="1:6" ht="90.75" customHeight="1">
      <c r="A79" s="53">
        <v>31</v>
      </c>
      <c r="B79" s="63" t="s">
        <v>125</v>
      </c>
      <c r="C79" s="64" t="s">
        <v>85</v>
      </c>
      <c r="D79" s="55">
        <v>12</v>
      </c>
      <c r="F79" s="55">
        <f>D79*E79</f>
        <v>0</v>
      </c>
    </row>
    <row r="80" spans="1:3" ht="12.75">
      <c r="A80" s="53"/>
      <c r="C80" s="64"/>
    </row>
    <row r="81" spans="1:6" ht="76.5">
      <c r="A81" s="53">
        <v>32</v>
      </c>
      <c r="B81" s="63" t="s">
        <v>172</v>
      </c>
      <c r="C81" s="64" t="s">
        <v>85</v>
      </c>
      <c r="D81" s="55">
        <v>8</v>
      </c>
      <c r="F81" s="55">
        <f>D81*E81</f>
        <v>0</v>
      </c>
    </row>
    <row r="82" spans="1:3" ht="12.75">
      <c r="A82" s="53"/>
      <c r="B82" s="63"/>
      <c r="C82" s="64"/>
    </row>
    <row r="83" spans="1:6" ht="76.5">
      <c r="A83" s="53">
        <v>33</v>
      </c>
      <c r="B83" s="63" t="s">
        <v>173</v>
      </c>
      <c r="C83" s="64" t="s">
        <v>85</v>
      </c>
      <c r="D83" s="55">
        <v>6</v>
      </c>
      <c r="F83" s="55">
        <f>D83*E83</f>
        <v>0</v>
      </c>
    </row>
    <row r="84" spans="1:3" ht="12.75">
      <c r="A84" s="53"/>
      <c r="C84" s="64"/>
    </row>
    <row r="85" spans="1:6" ht="102">
      <c r="A85" s="53">
        <v>34</v>
      </c>
      <c r="B85" s="63" t="s">
        <v>126</v>
      </c>
      <c r="C85" s="64" t="s">
        <v>85</v>
      </c>
      <c r="D85" s="55">
        <v>8</v>
      </c>
      <c r="F85" s="55">
        <f>D85*E85</f>
        <v>0</v>
      </c>
    </row>
    <row r="86" spans="1:3" ht="12.75">
      <c r="A86" s="53"/>
      <c r="B86" s="63"/>
      <c r="C86" s="64"/>
    </row>
    <row r="87" spans="1:6" ht="102">
      <c r="A87" s="53">
        <v>35</v>
      </c>
      <c r="B87" s="63" t="s">
        <v>174</v>
      </c>
      <c r="C87" s="64" t="s">
        <v>85</v>
      </c>
      <c r="D87" s="55">
        <v>10</v>
      </c>
      <c r="F87" s="55">
        <f>D87*E87</f>
        <v>0</v>
      </c>
    </row>
    <row r="88" spans="1:3" ht="12.75">
      <c r="A88" s="53"/>
      <c r="B88" s="63"/>
      <c r="C88" s="64"/>
    </row>
    <row r="89" spans="1:6" ht="51">
      <c r="A89" s="53">
        <v>36</v>
      </c>
      <c r="B89" s="63" t="s">
        <v>127</v>
      </c>
      <c r="C89" s="64" t="s">
        <v>85</v>
      </c>
      <c r="D89" s="55">
        <v>10</v>
      </c>
      <c r="F89" s="55">
        <f>D89*E89</f>
        <v>0</v>
      </c>
    </row>
    <row r="90" spans="1:3" ht="12.75">
      <c r="A90" s="53"/>
      <c r="B90" s="63"/>
      <c r="C90" s="64"/>
    </row>
    <row r="91" spans="1:6" ht="25.5">
      <c r="A91" s="53">
        <v>37</v>
      </c>
      <c r="B91" s="196" t="s">
        <v>175</v>
      </c>
      <c r="C91" s="64" t="s">
        <v>85</v>
      </c>
      <c r="D91" s="55">
        <v>20</v>
      </c>
      <c r="E91" s="197"/>
      <c r="F91" s="55">
        <f>D91*E91</f>
        <v>0</v>
      </c>
    </row>
    <row r="92" spans="1:3" ht="12.75">
      <c r="A92" s="53"/>
      <c r="B92" s="63"/>
      <c r="C92" s="64"/>
    </row>
    <row r="93" spans="1:6" ht="102">
      <c r="A93" s="53">
        <v>38</v>
      </c>
      <c r="B93" s="196" t="s">
        <v>176</v>
      </c>
      <c r="C93" s="64" t="s">
        <v>86</v>
      </c>
      <c r="D93" s="55">
        <v>110</v>
      </c>
      <c r="F93" s="55">
        <f>D93*E93</f>
        <v>0</v>
      </c>
    </row>
    <row r="94" spans="1:3" ht="12.75">
      <c r="A94" s="53"/>
      <c r="B94" s="63"/>
      <c r="C94" s="64"/>
    </row>
    <row r="95" spans="1:6" ht="102">
      <c r="A95" s="53">
        <v>39</v>
      </c>
      <c r="B95" s="196" t="s">
        <v>177</v>
      </c>
      <c r="C95" s="64" t="s">
        <v>86</v>
      </c>
      <c r="D95" s="55">
        <v>75</v>
      </c>
      <c r="F95" s="55">
        <f>D95*E95</f>
        <v>0</v>
      </c>
    </row>
    <row r="96" spans="1:3" ht="12.75">
      <c r="A96" s="53"/>
      <c r="B96" s="63"/>
      <c r="C96" s="64"/>
    </row>
    <row r="97" spans="1:6" ht="38.25">
      <c r="A97" s="53">
        <v>40</v>
      </c>
      <c r="B97" s="63" t="s">
        <v>128</v>
      </c>
      <c r="C97" s="64" t="s">
        <v>86</v>
      </c>
      <c r="D97" s="55">
        <v>347</v>
      </c>
      <c r="F97" s="55">
        <f>D97*E97</f>
        <v>0</v>
      </c>
    </row>
    <row r="98" spans="1:3" ht="12.75">
      <c r="A98" s="53"/>
      <c r="B98" s="63"/>
      <c r="C98" s="64"/>
    </row>
    <row r="99" spans="1:6" ht="53.25" customHeight="1">
      <c r="A99" s="53">
        <v>41</v>
      </c>
      <c r="B99" s="63" t="s">
        <v>129</v>
      </c>
      <c r="C99" s="64" t="s">
        <v>86</v>
      </c>
      <c r="D99" s="65">
        <v>387</v>
      </c>
      <c r="E99" s="65"/>
      <c r="F99" s="55">
        <f>D99*E99</f>
        <v>0</v>
      </c>
    </row>
    <row r="100" spans="1:5" ht="12.75">
      <c r="A100" s="53"/>
      <c r="B100" s="63"/>
      <c r="C100" s="64"/>
      <c r="D100" s="65"/>
      <c r="E100" s="65"/>
    </row>
    <row r="101" spans="1:6" ht="76.5">
      <c r="A101" s="53">
        <v>42</v>
      </c>
      <c r="B101" s="63" t="s">
        <v>178</v>
      </c>
      <c r="C101" s="64" t="s">
        <v>85</v>
      </c>
      <c r="D101" s="55">
        <v>65</v>
      </c>
      <c r="F101" s="55">
        <f>D101*E101</f>
        <v>0</v>
      </c>
    </row>
    <row r="102" spans="1:3" ht="12.75">
      <c r="A102" s="53"/>
      <c r="B102" s="63"/>
      <c r="C102" s="64"/>
    </row>
    <row r="103" spans="1:6" ht="102">
      <c r="A103" s="53">
        <v>43</v>
      </c>
      <c r="B103" s="63" t="s">
        <v>179</v>
      </c>
      <c r="C103" s="64" t="s">
        <v>85</v>
      </c>
      <c r="D103" s="65">
        <v>40</v>
      </c>
      <c r="F103" s="55">
        <f>D103*E103</f>
        <v>0</v>
      </c>
    </row>
    <row r="104" spans="1:3" ht="12.75">
      <c r="A104" s="53"/>
      <c r="C104" s="64"/>
    </row>
    <row r="105" spans="1:6" ht="76.5">
      <c r="A105" s="53">
        <v>44</v>
      </c>
      <c r="B105" s="63" t="s">
        <v>130</v>
      </c>
      <c r="C105" s="64" t="s">
        <v>85</v>
      </c>
      <c r="D105" s="55">
        <v>70</v>
      </c>
      <c r="E105" s="195"/>
      <c r="F105" s="55">
        <f>D105*E105</f>
        <v>0</v>
      </c>
    </row>
    <row r="106" spans="1:5" ht="12.75">
      <c r="A106" s="53"/>
      <c r="B106" s="63"/>
      <c r="C106" s="64"/>
      <c r="E106" s="195"/>
    </row>
    <row r="107" spans="1:6" ht="38.25">
      <c r="A107" s="53">
        <v>45</v>
      </c>
      <c r="B107" s="63" t="s">
        <v>180</v>
      </c>
      <c r="C107" s="64" t="s">
        <v>85</v>
      </c>
      <c r="D107" s="55">
        <v>4</v>
      </c>
      <c r="E107" s="195"/>
      <c r="F107" s="55">
        <f>D107*E107</f>
        <v>0</v>
      </c>
    </row>
    <row r="108" spans="1:3" ht="12.75">
      <c r="A108" s="53"/>
      <c r="B108" s="63"/>
      <c r="C108" s="64"/>
    </row>
    <row r="109" spans="1:6" ht="38.25">
      <c r="A109" s="53">
        <v>46</v>
      </c>
      <c r="B109" s="63" t="s">
        <v>181</v>
      </c>
      <c r="C109" s="64" t="s">
        <v>27</v>
      </c>
      <c r="D109" s="55">
        <v>347</v>
      </c>
      <c r="F109" s="55">
        <f>D109*E109</f>
        <v>0</v>
      </c>
    </row>
    <row r="110" spans="1:3" ht="12.75">
      <c r="A110" s="53"/>
      <c r="B110" s="63"/>
      <c r="C110" s="64"/>
    </row>
    <row r="111" spans="1:6" ht="12.75">
      <c r="A111" s="75" t="s">
        <v>131</v>
      </c>
      <c r="B111" s="69" t="s">
        <v>132</v>
      </c>
      <c r="C111" s="76"/>
      <c r="D111" s="69"/>
      <c r="E111" s="69"/>
      <c r="F111" s="69"/>
    </row>
    <row r="112" spans="1:6" ht="12.75">
      <c r="A112" s="75"/>
      <c r="B112" s="69"/>
      <c r="C112" s="76"/>
      <c r="D112" s="69"/>
      <c r="E112" s="69"/>
      <c r="F112" s="69"/>
    </row>
    <row r="113" spans="1:6" ht="239.25" customHeight="1">
      <c r="A113" s="53">
        <v>47</v>
      </c>
      <c r="B113" s="10" t="s">
        <v>182</v>
      </c>
      <c r="C113" s="64" t="s">
        <v>27</v>
      </c>
      <c r="D113" s="55">
        <v>293</v>
      </c>
      <c r="F113" s="55">
        <f>D113*E113</f>
        <v>0</v>
      </c>
    </row>
    <row r="114" spans="1:2" ht="12.75">
      <c r="A114" s="53"/>
      <c r="B114" s="10"/>
    </row>
    <row r="115" spans="1:6" ht="306">
      <c r="A115" s="53">
        <v>48</v>
      </c>
      <c r="B115" s="10" t="s">
        <v>133</v>
      </c>
      <c r="C115" s="64" t="s">
        <v>86</v>
      </c>
      <c r="D115" s="55">
        <v>54</v>
      </c>
      <c r="F115" s="55">
        <f>D115*E115</f>
        <v>0</v>
      </c>
    </row>
    <row r="116" spans="1:3" ht="12.75">
      <c r="A116" s="53"/>
      <c r="C116" s="64"/>
    </row>
    <row r="117" spans="1:6" ht="114.75">
      <c r="A117" s="53">
        <v>49</v>
      </c>
      <c r="B117" s="10" t="s">
        <v>183</v>
      </c>
      <c r="C117" s="64" t="s">
        <v>85</v>
      </c>
      <c r="D117" s="55">
        <v>4</v>
      </c>
      <c r="E117" s="195"/>
      <c r="F117" s="55">
        <f>D117*E117</f>
        <v>0</v>
      </c>
    </row>
    <row r="118" ht="12.75">
      <c r="A118" s="53"/>
    </row>
    <row r="119" spans="1:6" ht="25.5">
      <c r="A119" s="53">
        <v>50</v>
      </c>
      <c r="B119" s="10" t="s">
        <v>184</v>
      </c>
      <c r="C119" s="64" t="s">
        <v>92</v>
      </c>
      <c r="D119" s="55">
        <v>340</v>
      </c>
      <c r="E119" s="195"/>
      <c r="F119" s="55">
        <f>D119*E119</f>
        <v>0</v>
      </c>
    </row>
    <row r="120" spans="1:3" ht="12.75">
      <c r="A120" s="53"/>
      <c r="C120" s="64"/>
    </row>
    <row r="121" spans="1:6" ht="76.5">
      <c r="A121" s="53">
        <v>51</v>
      </c>
      <c r="B121" s="63" t="s">
        <v>185</v>
      </c>
      <c r="C121" s="64" t="s">
        <v>86</v>
      </c>
      <c r="D121" s="55">
        <v>34</v>
      </c>
      <c r="E121" s="195"/>
      <c r="F121" s="55">
        <f>D121*E121</f>
        <v>0</v>
      </c>
    </row>
    <row r="122" ht="12.75">
      <c r="A122" s="53"/>
    </row>
    <row r="123" spans="1:6" ht="38.25">
      <c r="A123" s="53">
        <v>52</v>
      </c>
      <c r="B123" s="63" t="s">
        <v>186</v>
      </c>
      <c r="C123" s="64" t="s">
        <v>86</v>
      </c>
      <c r="D123" s="55">
        <v>23</v>
      </c>
      <c r="F123" s="55">
        <f>D123*E123</f>
        <v>0</v>
      </c>
    </row>
    <row r="124" ht="12.75">
      <c r="A124" s="53"/>
    </row>
    <row r="125" spans="1:6" ht="63.75">
      <c r="A125" s="53">
        <v>53</v>
      </c>
      <c r="B125" s="10" t="s">
        <v>187</v>
      </c>
      <c r="C125" s="64" t="s">
        <v>98</v>
      </c>
      <c r="D125" s="55">
        <v>4</v>
      </c>
      <c r="F125" s="55">
        <f>D125*E125</f>
        <v>0</v>
      </c>
    </row>
    <row r="126" ht="12.75">
      <c r="A126" s="53"/>
    </row>
    <row r="127" spans="1:6" ht="153">
      <c r="A127" s="53">
        <v>54</v>
      </c>
      <c r="B127" s="63" t="s">
        <v>188</v>
      </c>
      <c r="C127" s="64" t="s">
        <v>98</v>
      </c>
      <c r="D127" s="55">
        <v>30</v>
      </c>
      <c r="F127" s="55">
        <f>D127*E127</f>
        <v>0</v>
      </c>
    </row>
    <row r="128" spans="1:3" ht="12.75">
      <c r="A128" s="53"/>
      <c r="B128" s="63"/>
      <c r="C128" s="64"/>
    </row>
    <row r="129" spans="1:6" ht="69" customHeight="1">
      <c r="A129" s="53">
        <v>55</v>
      </c>
      <c r="B129" s="63" t="s">
        <v>189</v>
      </c>
      <c r="C129" s="64" t="s">
        <v>98</v>
      </c>
      <c r="D129" s="55">
        <v>12.8</v>
      </c>
      <c r="F129" s="55">
        <f>D129*E129</f>
        <v>0</v>
      </c>
    </row>
    <row r="130" spans="1:6" ht="12.75">
      <c r="A130" s="75" t="s">
        <v>134</v>
      </c>
      <c r="B130" s="69" t="s">
        <v>135</v>
      </c>
      <c r="C130" s="76"/>
      <c r="D130" s="69"/>
      <c r="E130" s="69"/>
      <c r="F130" s="69"/>
    </row>
    <row r="131" spans="1:6" ht="12.75">
      <c r="A131" s="75"/>
      <c r="B131" s="69"/>
      <c r="C131" s="76"/>
      <c r="D131" s="69"/>
      <c r="E131" s="69"/>
      <c r="F131" s="69"/>
    </row>
    <row r="132" spans="1:6" ht="102">
      <c r="A132" s="53">
        <v>56</v>
      </c>
      <c r="B132" s="63" t="s">
        <v>190</v>
      </c>
      <c r="C132" s="64" t="s">
        <v>98</v>
      </c>
      <c r="D132" s="55">
        <v>50</v>
      </c>
      <c r="F132" s="55">
        <f aca="true" t="shared" si="0" ref="F132:F151">D132*E132</f>
        <v>0</v>
      </c>
    </row>
    <row r="133" spans="1:3" ht="12.75">
      <c r="A133" s="53"/>
      <c r="B133" s="63"/>
      <c r="C133" s="64"/>
    </row>
    <row r="134" spans="1:6" ht="89.25">
      <c r="A134" s="53">
        <v>57</v>
      </c>
      <c r="B134" s="63" t="s">
        <v>136</v>
      </c>
      <c r="C134" s="64" t="s">
        <v>98</v>
      </c>
      <c r="D134" s="55">
        <v>10</v>
      </c>
      <c r="F134" s="55">
        <f t="shared" si="0"/>
        <v>0</v>
      </c>
    </row>
    <row r="135" spans="1:3" ht="12.75">
      <c r="A135" s="53"/>
      <c r="B135" s="63"/>
      <c r="C135" s="64"/>
    </row>
    <row r="136" spans="1:6" ht="51">
      <c r="A136" s="53">
        <v>58</v>
      </c>
      <c r="B136" s="63" t="s">
        <v>137</v>
      </c>
      <c r="C136" s="64" t="s">
        <v>81</v>
      </c>
      <c r="D136" s="55">
        <v>1</v>
      </c>
      <c r="F136" s="55">
        <f t="shared" si="0"/>
        <v>0</v>
      </c>
    </row>
    <row r="137" spans="1:3" ht="12.75">
      <c r="A137" s="53"/>
      <c r="B137" s="63"/>
      <c r="C137" s="64"/>
    </row>
    <row r="138" spans="1:6" ht="12.75">
      <c r="A138" s="75" t="s">
        <v>138</v>
      </c>
      <c r="B138" s="69" t="s">
        <v>139</v>
      </c>
      <c r="C138" s="76"/>
      <c r="D138" s="69"/>
      <c r="E138" s="69"/>
      <c r="F138" s="69"/>
    </row>
    <row r="139" spans="1:6" ht="12.75">
      <c r="A139" s="75"/>
      <c r="B139" s="69"/>
      <c r="C139" s="76"/>
      <c r="D139" s="69"/>
      <c r="E139" s="69"/>
      <c r="F139" s="69"/>
    </row>
    <row r="140" spans="1:6" ht="114.75">
      <c r="A140" s="53">
        <v>59</v>
      </c>
      <c r="B140" s="63" t="s">
        <v>191</v>
      </c>
      <c r="C140" s="64" t="s">
        <v>98</v>
      </c>
      <c r="D140" s="55">
        <v>10</v>
      </c>
      <c r="F140" s="55">
        <f t="shared" si="0"/>
        <v>0</v>
      </c>
    </row>
    <row r="141" spans="1:3" ht="12.75">
      <c r="A141" s="53"/>
      <c r="C141" s="64"/>
    </row>
    <row r="142" spans="1:6" ht="114.75">
      <c r="A142" s="53">
        <v>60</v>
      </c>
      <c r="B142" s="63" t="s">
        <v>192</v>
      </c>
      <c r="C142" s="64" t="s">
        <v>98</v>
      </c>
      <c r="D142" s="55">
        <v>19</v>
      </c>
      <c r="F142" s="55">
        <f t="shared" si="0"/>
        <v>0</v>
      </c>
    </row>
    <row r="143" spans="1:3" ht="12.75">
      <c r="A143" s="53"/>
      <c r="C143" s="64"/>
    </row>
    <row r="144" spans="1:6" ht="89.25">
      <c r="A144" s="53">
        <v>61</v>
      </c>
      <c r="B144" s="63" t="s">
        <v>193</v>
      </c>
      <c r="C144" s="64" t="s">
        <v>81</v>
      </c>
      <c r="D144" s="55">
        <v>3</v>
      </c>
      <c r="F144" s="55">
        <f t="shared" si="0"/>
        <v>0</v>
      </c>
    </row>
    <row r="145" spans="1:3" ht="12.75">
      <c r="A145" s="53"/>
      <c r="C145" s="64"/>
    </row>
    <row r="146" spans="1:6" ht="63.75">
      <c r="A146" s="53">
        <v>62</v>
      </c>
      <c r="B146" s="63" t="s">
        <v>140</v>
      </c>
      <c r="C146" s="64" t="s">
        <v>81</v>
      </c>
      <c r="D146" s="55">
        <v>2</v>
      </c>
      <c r="F146" s="55">
        <f t="shared" si="0"/>
        <v>0</v>
      </c>
    </row>
    <row r="147" spans="1:3" ht="12.75">
      <c r="A147" s="53"/>
      <c r="C147" s="64"/>
    </row>
    <row r="148" spans="1:6" ht="76.5">
      <c r="A148" s="53">
        <v>63</v>
      </c>
      <c r="B148" s="63" t="s">
        <v>194</v>
      </c>
      <c r="C148" s="64" t="s">
        <v>98</v>
      </c>
      <c r="D148" s="55">
        <v>7.5</v>
      </c>
      <c r="F148" s="55">
        <f t="shared" si="0"/>
        <v>0</v>
      </c>
    </row>
    <row r="149" spans="1:3" ht="12.75">
      <c r="A149" s="53"/>
      <c r="B149" s="63"/>
      <c r="C149" s="64"/>
    </row>
    <row r="150" spans="1:6" ht="66.75" customHeight="1">
      <c r="A150" s="53">
        <v>64</v>
      </c>
      <c r="B150" s="63" t="s">
        <v>195</v>
      </c>
      <c r="C150" s="64" t="s">
        <v>98</v>
      </c>
      <c r="D150" s="55">
        <v>29</v>
      </c>
      <c r="F150" s="55">
        <f t="shared" si="0"/>
        <v>0</v>
      </c>
    </row>
    <row r="151" spans="1:6" ht="80.25" customHeight="1">
      <c r="A151" s="53"/>
      <c r="B151" s="63" t="s">
        <v>196</v>
      </c>
      <c r="C151" s="64" t="s">
        <v>81</v>
      </c>
      <c r="D151" s="55">
        <v>1</v>
      </c>
      <c r="F151" s="55">
        <f t="shared" si="0"/>
        <v>0</v>
      </c>
    </row>
    <row r="152" spans="1:3" ht="12.75">
      <c r="A152" s="53"/>
      <c r="B152" s="63"/>
      <c r="C152" s="64"/>
    </row>
    <row r="153" spans="1:6" ht="12.75">
      <c r="A153" s="75" t="s">
        <v>141</v>
      </c>
      <c r="B153" s="69" t="s">
        <v>142</v>
      </c>
      <c r="C153" s="76"/>
      <c r="D153" s="69"/>
      <c r="E153" s="69"/>
      <c r="F153" s="69"/>
    </row>
    <row r="154" spans="1:6" ht="12.75">
      <c r="A154" s="77"/>
      <c r="B154" s="69" t="s">
        <v>143</v>
      </c>
      <c r="C154" s="76"/>
      <c r="D154" s="69"/>
      <c r="E154" s="69"/>
      <c r="F154" s="78"/>
    </row>
    <row r="155" spans="1:6" ht="12.75">
      <c r="A155" s="75"/>
      <c r="B155" s="69"/>
      <c r="C155" s="76"/>
      <c r="D155" s="69"/>
      <c r="E155" s="69"/>
      <c r="F155" s="69"/>
    </row>
    <row r="156" spans="1:6" ht="354.75" customHeight="1">
      <c r="A156" s="53">
        <v>65</v>
      </c>
      <c r="B156" s="10" t="s">
        <v>144</v>
      </c>
      <c r="C156" s="64" t="s">
        <v>81</v>
      </c>
      <c r="D156" s="55">
        <v>1</v>
      </c>
      <c r="F156" s="65">
        <f>D156*E156</f>
        <v>0</v>
      </c>
    </row>
    <row r="157" spans="1:6" ht="117.75" customHeight="1">
      <c r="A157" s="53">
        <v>66</v>
      </c>
      <c r="B157" s="63" t="s">
        <v>145</v>
      </c>
      <c r="C157" s="66" t="s">
        <v>81</v>
      </c>
      <c r="D157" s="79">
        <v>90</v>
      </c>
      <c r="E157" s="79"/>
      <c r="F157" s="79">
        <f>D157*E157</f>
        <v>0</v>
      </c>
    </row>
    <row r="158" spans="1:6" ht="12.75">
      <c r="A158" s="53"/>
      <c r="B158" s="63"/>
      <c r="C158" s="66"/>
      <c r="D158" s="79"/>
      <c r="E158" s="79"/>
      <c r="F158" s="79"/>
    </row>
    <row r="159" spans="1:6" ht="12.75">
      <c r="A159" s="75"/>
      <c r="B159" s="69" t="s">
        <v>146</v>
      </c>
      <c r="C159" s="76"/>
      <c r="D159" s="80"/>
      <c r="E159" s="80"/>
      <c r="F159" s="80"/>
    </row>
    <row r="160" spans="1:6" ht="120.75" customHeight="1">
      <c r="A160" s="53">
        <v>67</v>
      </c>
      <c r="B160" s="63" t="s">
        <v>147</v>
      </c>
      <c r="C160" s="66" t="s">
        <v>81</v>
      </c>
      <c r="D160" s="79">
        <v>13</v>
      </c>
      <c r="E160" s="79"/>
      <c r="F160" s="79">
        <f>D160*E160</f>
        <v>0</v>
      </c>
    </row>
    <row r="161" spans="1:6" ht="12.75">
      <c r="A161" s="53"/>
      <c r="B161" s="63"/>
      <c r="C161" s="66"/>
      <c r="D161" s="79"/>
      <c r="E161" s="79"/>
      <c r="F161" s="79"/>
    </row>
    <row r="162" spans="1:6" ht="12.75">
      <c r="A162" s="75"/>
      <c r="B162" s="69" t="s">
        <v>148</v>
      </c>
      <c r="C162" s="76"/>
      <c r="D162" s="80"/>
      <c r="E162" s="80"/>
      <c r="F162" s="80"/>
    </row>
    <row r="163" spans="1:6" ht="106.5" customHeight="1">
      <c r="A163" s="53"/>
      <c r="B163" s="63" t="s">
        <v>197</v>
      </c>
      <c r="C163" s="67"/>
      <c r="D163" s="81"/>
      <c r="E163" s="79"/>
      <c r="F163" s="81"/>
    </row>
    <row r="164" spans="1:6" ht="12.75">
      <c r="A164" s="53">
        <v>68</v>
      </c>
      <c r="B164" s="63" t="s">
        <v>149</v>
      </c>
      <c r="C164" s="66" t="s">
        <v>81</v>
      </c>
      <c r="D164" s="79">
        <v>200</v>
      </c>
      <c r="E164" s="79"/>
      <c r="F164" s="79">
        <f aca="true" t="shared" si="1" ref="F164:F174">D164*E164</f>
        <v>0</v>
      </c>
    </row>
    <row r="165" spans="1:6" ht="12.75">
      <c r="A165" s="53">
        <v>69</v>
      </c>
      <c r="B165" s="63" t="s">
        <v>150</v>
      </c>
      <c r="C165" s="66" t="s">
        <v>81</v>
      </c>
      <c r="D165" s="79">
        <v>50</v>
      </c>
      <c r="E165" s="79"/>
      <c r="F165" s="79">
        <f t="shared" si="1"/>
        <v>0</v>
      </c>
    </row>
    <row r="166" spans="1:6" ht="25.5">
      <c r="A166" s="53">
        <v>70</v>
      </c>
      <c r="B166" s="63" t="s">
        <v>151</v>
      </c>
      <c r="C166" s="66" t="s">
        <v>81</v>
      </c>
      <c r="D166" s="79">
        <v>50</v>
      </c>
      <c r="E166" s="79"/>
      <c r="F166" s="79">
        <f t="shared" si="1"/>
        <v>0</v>
      </c>
    </row>
    <row r="167" spans="1:6" ht="12.75">
      <c r="A167" s="53"/>
      <c r="B167" s="63"/>
      <c r="C167" s="66"/>
      <c r="D167" s="79"/>
      <c r="E167" s="79"/>
      <c r="F167" s="79"/>
    </row>
    <row r="168" spans="1:6" ht="12.75">
      <c r="A168" s="75"/>
      <c r="B168" s="69" t="s">
        <v>152</v>
      </c>
      <c r="C168" s="76"/>
      <c r="D168" s="80"/>
      <c r="E168" s="80"/>
      <c r="F168" s="80"/>
    </row>
    <row r="169" spans="1:6" ht="63.75">
      <c r="A169" s="53">
        <v>71</v>
      </c>
      <c r="B169" s="63" t="s">
        <v>153</v>
      </c>
      <c r="C169" s="64" t="s">
        <v>86</v>
      </c>
      <c r="D169" s="55">
        <v>75</v>
      </c>
      <c r="F169" s="55">
        <f t="shared" si="1"/>
        <v>0</v>
      </c>
    </row>
    <row r="170" spans="1:6" ht="12.75">
      <c r="A170" s="53"/>
      <c r="B170" s="63"/>
      <c r="F170" s="55">
        <f t="shared" si="1"/>
        <v>0</v>
      </c>
    </row>
    <row r="171" spans="1:6" ht="38.25">
      <c r="A171" s="53">
        <v>72</v>
      </c>
      <c r="B171" s="63" t="s">
        <v>154</v>
      </c>
      <c r="C171" s="64" t="s">
        <v>86</v>
      </c>
      <c r="D171" s="55">
        <v>75</v>
      </c>
      <c r="F171" s="55">
        <f t="shared" si="1"/>
        <v>0</v>
      </c>
    </row>
    <row r="172" spans="1:3" ht="12.75">
      <c r="A172" s="53"/>
      <c r="B172" s="63"/>
      <c r="C172" s="64"/>
    </row>
    <row r="173" spans="1:6" ht="12.75">
      <c r="A173" s="75"/>
      <c r="B173" s="69" t="s">
        <v>155</v>
      </c>
      <c r="C173" s="76"/>
      <c r="D173" s="80"/>
      <c r="E173" s="80"/>
      <c r="F173" s="80"/>
    </row>
    <row r="174" spans="1:7" ht="63.75">
      <c r="A174" s="53">
        <v>73</v>
      </c>
      <c r="B174" s="10" t="s">
        <v>198</v>
      </c>
      <c r="C174" s="64" t="s">
        <v>86</v>
      </c>
      <c r="D174" s="55">
        <v>110</v>
      </c>
      <c r="F174" s="55">
        <f t="shared" si="1"/>
        <v>0</v>
      </c>
      <c r="G174" s="55"/>
    </row>
    <row r="175" spans="1:7" ht="12.75">
      <c r="A175" s="53"/>
      <c r="B175" s="10"/>
      <c r="C175" s="64"/>
      <c r="G175" s="55"/>
    </row>
    <row r="176" spans="1:6" ht="12.75">
      <c r="A176" s="75" t="s">
        <v>156</v>
      </c>
      <c r="B176" s="69" t="s">
        <v>199</v>
      </c>
      <c r="C176" s="76"/>
      <c r="D176" s="80"/>
      <c r="E176" s="80"/>
      <c r="F176" s="80"/>
    </row>
    <row r="177" spans="1:6" ht="130.5" customHeight="1">
      <c r="A177" s="53">
        <v>74</v>
      </c>
      <c r="B177" s="10" t="s">
        <v>202</v>
      </c>
      <c r="C177" s="64" t="s">
        <v>86</v>
      </c>
      <c r="D177" s="55">
        <v>200</v>
      </c>
      <c r="F177" s="55">
        <f aca="true" t="shared" si="2" ref="F177:F186">D177*E177</f>
        <v>0</v>
      </c>
    </row>
    <row r="178" spans="1:3" ht="12.75">
      <c r="A178" s="53"/>
      <c r="B178" s="10"/>
      <c r="C178" s="64"/>
    </row>
    <row r="179" spans="1:6" ht="127.5">
      <c r="A179" s="53">
        <v>75</v>
      </c>
      <c r="B179" s="10" t="s">
        <v>201</v>
      </c>
      <c r="C179" s="64" t="s">
        <v>86</v>
      </c>
      <c r="D179" s="55">
        <v>30</v>
      </c>
      <c r="F179" s="55">
        <f t="shared" si="2"/>
        <v>0</v>
      </c>
    </row>
    <row r="180" ht="12.75">
      <c r="A180" s="53"/>
    </row>
    <row r="181" spans="1:6" ht="153">
      <c r="A181" s="53">
        <v>76</v>
      </c>
      <c r="B181" s="10" t="s">
        <v>200</v>
      </c>
      <c r="C181" s="64" t="s">
        <v>86</v>
      </c>
      <c r="D181" s="55">
        <v>325</v>
      </c>
      <c r="E181" s="195"/>
      <c r="F181" s="55">
        <f t="shared" si="2"/>
        <v>0</v>
      </c>
    </row>
    <row r="182" ht="12.75">
      <c r="A182" s="53"/>
    </row>
    <row r="183" spans="1:6" ht="127.5">
      <c r="A183" s="53">
        <v>77</v>
      </c>
      <c r="B183" s="10" t="s">
        <v>203</v>
      </c>
      <c r="C183" s="64" t="s">
        <v>86</v>
      </c>
      <c r="D183" s="55">
        <v>60</v>
      </c>
      <c r="F183" s="55">
        <f t="shared" si="2"/>
        <v>0</v>
      </c>
    </row>
    <row r="184" spans="1:3" ht="12.75">
      <c r="A184" s="53"/>
      <c r="B184" s="10"/>
      <c r="C184" s="64"/>
    </row>
    <row r="185" spans="1:6" ht="12.75">
      <c r="A185" s="75" t="s">
        <v>141</v>
      </c>
      <c r="B185" s="69" t="s">
        <v>157</v>
      </c>
      <c r="C185" s="76"/>
      <c r="D185" s="80"/>
      <c r="E185" s="80"/>
      <c r="F185" s="80"/>
    </row>
    <row r="186" spans="1:6" ht="76.5">
      <c r="A186" s="53">
        <v>78</v>
      </c>
      <c r="B186" s="194" t="s">
        <v>204</v>
      </c>
      <c r="C186" s="64" t="s">
        <v>103</v>
      </c>
      <c r="D186" s="195">
        <v>30</v>
      </c>
      <c r="F186" s="55">
        <f t="shared" si="2"/>
        <v>0</v>
      </c>
    </row>
    <row r="187" spans="1:6" ht="12.75">
      <c r="A187" s="53"/>
      <c r="B187" s="83"/>
      <c r="C187" s="84"/>
      <c r="D187" s="85"/>
      <c r="E187" s="85"/>
      <c r="F187" s="85"/>
    </row>
    <row r="188" spans="1:6" ht="12.75">
      <c r="A188" s="86"/>
      <c r="B188" s="82" t="s">
        <v>158</v>
      </c>
      <c r="C188" s="87"/>
      <c r="D188" s="88"/>
      <c r="E188" s="88"/>
      <c r="F188" s="89">
        <f>SUM(F13:F186)</f>
        <v>0</v>
      </c>
    </row>
    <row r="189" spans="2:6" ht="12.75">
      <c r="B189" s="7"/>
      <c r="F189" s="68"/>
    </row>
  </sheetData>
  <sheetProtection/>
  <mergeCells count="2">
    <mergeCell ref="B6:F6"/>
    <mergeCell ref="B7:F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8"/>
  <sheetViews>
    <sheetView view="pageBreakPreview" zoomScale="120" zoomScaleSheetLayoutView="120" zoomScalePageLayoutView="0" workbookViewId="0" topLeftCell="A1">
      <selection activeCell="B4" sqref="B4"/>
    </sheetView>
  </sheetViews>
  <sheetFormatPr defaultColWidth="9.140625" defaultRowHeight="12.75"/>
  <cols>
    <col min="1" max="1" width="4.00390625" style="95" customWidth="1"/>
    <col min="2" max="2" width="39.00390625" style="115" customWidth="1"/>
    <col min="3" max="3" width="5.7109375" style="109" customWidth="1"/>
    <col min="4" max="4" width="7.7109375" style="95" customWidth="1"/>
    <col min="5" max="6" width="12.7109375" style="95" customWidth="1"/>
    <col min="7" max="16384" width="9.140625" style="95" customWidth="1"/>
  </cols>
  <sheetData>
    <row r="1" ht="12">
      <c r="A1" s="149" t="s">
        <v>230</v>
      </c>
    </row>
    <row r="3" spans="1:6" ht="12">
      <c r="A3" s="168" t="s">
        <v>260</v>
      </c>
      <c r="B3" s="115" t="s">
        <v>261</v>
      </c>
      <c r="F3" s="163">
        <f>F19</f>
        <v>0</v>
      </c>
    </row>
    <row r="4" spans="1:6" ht="12">
      <c r="A4" s="168" t="s">
        <v>262</v>
      </c>
      <c r="B4" s="115" t="s">
        <v>4</v>
      </c>
      <c r="F4" s="163">
        <f>F35</f>
        <v>0</v>
      </c>
    </row>
    <row r="5" spans="1:6" ht="12">
      <c r="A5" s="168" t="s">
        <v>263</v>
      </c>
      <c r="B5" s="115" t="s">
        <v>264</v>
      </c>
      <c r="F5" s="163">
        <f>F65</f>
        <v>0</v>
      </c>
    </row>
    <row r="6" spans="1:6" ht="12">
      <c r="A6" s="168" t="s">
        <v>265</v>
      </c>
      <c r="B6" s="115" t="s">
        <v>266</v>
      </c>
      <c r="F6" s="163">
        <f>F90</f>
        <v>0</v>
      </c>
    </row>
    <row r="7" spans="1:6" ht="12">
      <c r="A7" s="168" t="s">
        <v>267</v>
      </c>
      <c r="B7" s="115" t="s">
        <v>268</v>
      </c>
      <c r="F7" s="163">
        <f>F98</f>
        <v>0</v>
      </c>
    </row>
    <row r="8" spans="1:6" ht="12.75" thickBot="1">
      <c r="A8" s="164"/>
      <c r="B8" s="167" t="s">
        <v>269</v>
      </c>
      <c r="C8" s="165"/>
      <c r="D8" s="164"/>
      <c r="E8" s="164"/>
      <c r="F8" s="166">
        <f>SUM(F3:F7)</f>
        <v>0</v>
      </c>
    </row>
    <row r="11" spans="1:6" ht="12">
      <c r="A11" s="90" t="s">
        <v>234</v>
      </c>
      <c r="B11" s="91"/>
      <c r="C11" s="92"/>
      <c r="D11" s="93"/>
      <c r="E11" s="93"/>
      <c r="F11" s="94"/>
    </row>
    <row r="12" spans="1:6" ht="12.75" thickBot="1">
      <c r="A12" s="96"/>
      <c r="B12" s="97"/>
      <c r="C12" s="98"/>
      <c r="D12" s="99"/>
      <c r="E12" s="99"/>
      <c r="F12" s="100"/>
    </row>
    <row r="13" spans="1:6" ht="12">
      <c r="A13" s="150" t="s">
        <v>205</v>
      </c>
      <c r="B13" s="151" t="s">
        <v>206</v>
      </c>
      <c r="C13" s="152" t="s">
        <v>25</v>
      </c>
      <c r="D13" s="153" t="s">
        <v>208</v>
      </c>
      <c r="E13" s="153" t="s">
        <v>231</v>
      </c>
      <c r="F13" s="154" t="s">
        <v>210</v>
      </c>
    </row>
    <row r="14" spans="1:6" ht="12">
      <c r="A14" s="101"/>
      <c r="B14" s="102"/>
      <c r="C14" s="155"/>
      <c r="D14" s="101"/>
      <c r="E14" s="101"/>
      <c r="F14" s="101"/>
    </row>
    <row r="15" spans="1:6" ht="12">
      <c r="A15" s="122">
        <v>1</v>
      </c>
      <c r="B15" s="104" t="s">
        <v>232</v>
      </c>
      <c r="C15" s="156" t="s">
        <v>211</v>
      </c>
      <c r="D15" s="105">
        <v>3</v>
      </c>
      <c r="E15" s="106"/>
      <c r="F15" s="106">
        <f>D15*E15</f>
        <v>0</v>
      </c>
    </row>
    <row r="16" spans="1:6" ht="12">
      <c r="A16" s="122"/>
      <c r="B16" s="102"/>
      <c r="C16" s="155"/>
      <c r="D16" s="101"/>
      <c r="E16" s="101"/>
      <c r="F16" s="101"/>
    </row>
    <row r="17" spans="1:6" ht="12">
      <c r="A17" s="122">
        <v>2</v>
      </c>
      <c r="B17" s="107" t="s">
        <v>233</v>
      </c>
      <c r="C17" s="156" t="s">
        <v>28</v>
      </c>
      <c r="D17" s="105">
        <v>1</v>
      </c>
      <c r="E17" s="106"/>
      <c r="F17" s="106">
        <f>D17*E17</f>
        <v>0</v>
      </c>
    </row>
    <row r="18" ht="12">
      <c r="B18" s="108"/>
    </row>
    <row r="19" spans="1:6" ht="12.75" thickBot="1">
      <c r="A19" s="110" t="s">
        <v>235</v>
      </c>
      <c r="B19" s="111"/>
      <c r="C19" s="157"/>
      <c r="D19" s="112"/>
      <c r="E19" s="113"/>
      <c r="F19" s="114">
        <f>SUM(F14:F18)</f>
        <v>0</v>
      </c>
    </row>
    <row r="21" spans="1:6" ht="12">
      <c r="A21" s="90" t="s">
        <v>236</v>
      </c>
      <c r="B21" s="91"/>
      <c r="C21" s="92"/>
      <c r="D21" s="93"/>
      <c r="E21" s="94"/>
      <c r="F21" s="116"/>
    </row>
    <row r="22" spans="1:6" ht="12.75" thickBot="1">
      <c r="A22" s="96"/>
      <c r="B22" s="97"/>
      <c r="C22" s="98"/>
      <c r="D22" s="99"/>
      <c r="E22" s="100"/>
      <c r="F22" s="117"/>
    </row>
    <row r="23" spans="1:6" ht="12">
      <c r="A23" s="150" t="s">
        <v>205</v>
      </c>
      <c r="B23" s="151" t="s">
        <v>206</v>
      </c>
      <c r="C23" s="152" t="s">
        <v>25</v>
      </c>
      <c r="D23" s="153" t="s">
        <v>208</v>
      </c>
      <c r="E23" s="154" t="s">
        <v>231</v>
      </c>
      <c r="F23" s="161" t="s">
        <v>210</v>
      </c>
    </row>
    <row r="24" spans="1:6" ht="12">
      <c r="A24" s="90"/>
      <c r="B24" s="91"/>
      <c r="C24" s="92"/>
      <c r="D24" s="118"/>
      <c r="E24" s="119"/>
      <c r="F24" s="120"/>
    </row>
    <row r="25" spans="1:6" ht="24">
      <c r="A25" s="122">
        <v>1</v>
      </c>
      <c r="B25" s="104" t="s">
        <v>237</v>
      </c>
      <c r="C25" s="156" t="s">
        <v>212</v>
      </c>
      <c r="D25" s="105">
        <v>6</v>
      </c>
      <c r="E25" s="106"/>
      <c r="F25" s="106">
        <f>D25*E25</f>
        <v>0</v>
      </c>
    </row>
    <row r="26" spans="1:6" ht="12">
      <c r="A26" s="162"/>
      <c r="B26" s="91"/>
      <c r="C26" s="92"/>
      <c r="D26" s="118"/>
      <c r="E26" s="119"/>
      <c r="F26" s="120"/>
    </row>
    <row r="27" spans="1:6" ht="36">
      <c r="A27" s="122">
        <v>2</v>
      </c>
      <c r="B27" s="102" t="s">
        <v>238</v>
      </c>
      <c r="C27" s="156" t="s">
        <v>212</v>
      </c>
      <c r="D27" s="105">
        <v>18</v>
      </c>
      <c r="E27" s="106"/>
      <c r="F27" s="106">
        <f>D27*E27</f>
        <v>0</v>
      </c>
    </row>
    <row r="28" spans="1:6" ht="12">
      <c r="A28" s="162"/>
      <c r="B28" s="91"/>
      <c r="C28" s="92"/>
      <c r="D28" s="118"/>
      <c r="E28" s="119"/>
      <c r="F28" s="120"/>
    </row>
    <row r="29" spans="1:6" ht="24">
      <c r="A29" s="122">
        <v>3</v>
      </c>
      <c r="B29" s="107" t="s">
        <v>239</v>
      </c>
      <c r="C29" s="156" t="s">
        <v>28</v>
      </c>
      <c r="D29" s="105">
        <v>3</v>
      </c>
      <c r="E29" s="106"/>
      <c r="F29" s="106">
        <f>D29*E29</f>
        <v>0</v>
      </c>
    </row>
    <row r="30" spans="1:6" s="101" customFormat="1" ht="12">
      <c r="A30" s="122"/>
      <c r="B30" s="121"/>
      <c r="C30" s="155"/>
      <c r="E30" s="123"/>
      <c r="F30" s="123"/>
    </row>
    <row r="31" spans="1:6" ht="76.5" customHeight="1">
      <c r="A31" s="122">
        <v>4</v>
      </c>
      <c r="B31" s="107" t="s">
        <v>240</v>
      </c>
      <c r="C31" s="156" t="s">
        <v>211</v>
      </c>
      <c r="D31" s="105">
        <v>3</v>
      </c>
      <c r="E31" s="106"/>
      <c r="F31" s="106">
        <f>D31*E31</f>
        <v>0</v>
      </c>
    </row>
    <row r="32" spans="1:6" s="101" customFormat="1" ht="12">
      <c r="A32" s="122"/>
      <c r="B32" s="121"/>
      <c r="C32" s="155"/>
      <c r="E32" s="123"/>
      <c r="F32" s="123"/>
    </row>
    <row r="33" spans="1:6" ht="36">
      <c r="A33" s="122">
        <v>5</v>
      </c>
      <c r="B33" s="124" t="s">
        <v>301</v>
      </c>
      <c r="C33" s="156" t="s">
        <v>212</v>
      </c>
      <c r="D33" s="105">
        <v>5</v>
      </c>
      <c r="E33" s="106"/>
      <c r="F33" s="106">
        <f>D33*E33</f>
        <v>0</v>
      </c>
    </row>
    <row r="34" spans="1:6" s="101" customFormat="1" ht="12">
      <c r="A34" s="103"/>
      <c r="B34" s="121"/>
      <c r="C34" s="155"/>
      <c r="E34" s="123"/>
      <c r="F34" s="123"/>
    </row>
    <row r="35" spans="1:6" s="101" customFormat="1" ht="12.75" thickBot="1">
      <c r="A35" s="110" t="s">
        <v>241</v>
      </c>
      <c r="B35" s="111"/>
      <c r="C35" s="157"/>
      <c r="D35" s="112"/>
      <c r="E35" s="125"/>
      <c r="F35" s="114">
        <f>SUM(F24:F34)</f>
        <v>0</v>
      </c>
    </row>
    <row r="36" spans="1:6" s="101" customFormat="1" ht="12">
      <c r="A36" s="126"/>
      <c r="B36" s="127"/>
      <c r="C36" s="158"/>
      <c r="D36" s="128"/>
      <c r="E36" s="129"/>
      <c r="F36" s="130"/>
    </row>
    <row r="37" spans="1:6" ht="12">
      <c r="A37" s="90" t="s">
        <v>242</v>
      </c>
      <c r="B37" s="91"/>
      <c r="C37" s="92"/>
      <c r="D37" s="93"/>
      <c r="E37" s="93"/>
      <c r="F37" s="94"/>
    </row>
    <row r="38" spans="1:9" ht="12">
      <c r="A38" s="96" t="s">
        <v>254</v>
      </c>
      <c r="B38" s="91"/>
      <c r="C38" s="92"/>
      <c r="D38" s="93"/>
      <c r="E38" s="93"/>
      <c r="F38" s="94"/>
      <c r="H38" s="137"/>
      <c r="I38" s="120"/>
    </row>
    <row r="39" spans="1:6" ht="12.75" thickBot="1">
      <c r="A39" s="96"/>
      <c r="B39" s="97"/>
      <c r="C39" s="98"/>
      <c r="D39" s="99"/>
      <c r="E39" s="99"/>
      <c r="F39" s="100"/>
    </row>
    <row r="40" spans="1:6" ht="12">
      <c r="A40" s="150" t="s">
        <v>205</v>
      </c>
      <c r="B40" s="151" t="s">
        <v>206</v>
      </c>
      <c r="C40" s="152" t="s">
        <v>207</v>
      </c>
      <c r="D40" s="153" t="s">
        <v>208</v>
      </c>
      <c r="E40" s="153" t="s">
        <v>209</v>
      </c>
      <c r="F40" s="154" t="s">
        <v>210</v>
      </c>
    </row>
    <row r="41" spans="1:6" ht="12">
      <c r="A41" s="101"/>
      <c r="B41" s="102"/>
      <c r="C41" s="155"/>
      <c r="D41" s="101"/>
      <c r="E41" s="101"/>
      <c r="F41" s="101"/>
    </row>
    <row r="42" spans="1:6" ht="36">
      <c r="A42" s="122">
        <v>1</v>
      </c>
      <c r="B42" s="108" t="s">
        <v>243</v>
      </c>
      <c r="C42" s="156" t="s">
        <v>212</v>
      </c>
      <c r="D42" s="105">
        <v>10</v>
      </c>
      <c r="E42" s="106"/>
      <c r="F42" s="106">
        <f>D42*E42</f>
        <v>0</v>
      </c>
    </row>
    <row r="43" spans="1:6" ht="12">
      <c r="A43" s="122"/>
      <c r="B43" s="108"/>
      <c r="C43" s="156"/>
      <c r="D43" s="105"/>
      <c r="E43" s="106"/>
      <c r="F43" s="106"/>
    </row>
    <row r="44" spans="1:6" ht="36">
      <c r="A44" s="122">
        <v>2</v>
      </c>
      <c r="B44" s="108" t="s">
        <v>244</v>
      </c>
      <c r="C44" s="156" t="s">
        <v>28</v>
      </c>
      <c r="D44" s="105">
        <v>6</v>
      </c>
      <c r="E44" s="106"/>
      <c r="F44" s="106">
        <f>D44*E44</f>
        <v>0</v>
      </c>
    </row>
    <row r="45" spans="1:6" ht="12">
      <c r="A45" s="122"/>
      <c r="B45" s="108"/>
      <c r="C45" s="159"/>
      <c r="D45" s="132"/>
      <c r="E45" s="133"/>
      <c r="F45" s="134"/>
    </row>
    <row r="46" spans="1:6" ht="216">
      <c r="A46" s="122">
        <v>3</v>
      </c>
      <c r="B46" s="108" t="s">
        <v>245</v>
      </c>
      <c r="C46" s="156" t="s">
        <v>211</v>
      </c>
      <c r="D46" s="105">
        <v>3</v>
      </c>
      <c r="E46" s="123"/>
      <c r="F46" s="123">
        <f>D46*E46</f>
        <v>0</v>
      </c>
    </row>
    <row r="47" spans="1:6" ht="12">
      <c r="A47" s="122"/>
      <c r="B47" s="108"/>
      <c r="C47" s="159"/>
      <c r="D47" s="135"/>
      <c r="E47" s="134"/>
      <c r="F47" s="134"/>
    </row>
    <row r="48" spans="1:9" ht="60">
      <c r="A48" s="122">
        <v>4</v>
      </c>
      <c r="B48" s="108" t="s">
        <v>246</v>
      </c>
      <c r="C48" s="156" t="s">
        <v>211</v>
      </c>
      <c r="D48" s="105">
        <v>1</v>
      </c>
      <c r="E48" s="106"/>
      <c r="F48" s="106">
        <f>D48*E48</f>
        <v>0</v>
      </c>
      <c r="G48" s="136"/>
      <c r="H48" s="137"/>
      <c r="I48" s="120"/>
    </row>
    <row r="49" spans="1:9" ht="12">
      <c r="A49" s="122"/>
      <c r="B49" s="138"/>
      <c r="C49" s="159"/>
      <c r="D49" s="132"/>
      <c r="E49" s="133"/>
      <c r="F49" s="134"/>
      <c r="H49" s="137"/>
      <c r="I49" s="120"/>
    </row>
    <row r="50" spans="1:9" ht="192">
      <c r="A50" s="122">
        <v>5</v>
      </c>
      <c r="B50" s="108" t="s">
        <v>247</v>
      </c>
      <c r="C50" s="156" t="s">
        <v>211</v>
      </c>
      <c r="D50" s="105">
        <v>1</v>
      </c>
      <c r="E50" s="106"/>
      <c r="F50" s="106">
        <f>D50*E50</f>
        <v>0</v>
      </c>
      <c r="G50" s="136"/>
      <c r="H50" s="137"/>
      <c r="I50" s="120"/>
    </row>
    <row r="51" spans="1:9" ht="12">
      <c r="A51" s="122"/>
      <c r="B51" s="138"/>
      <c r="C51" s="159"/>
      <c r="D51" s="132"/>
      <c r="E51" s="133"/>
      <c r="F51" s="134"/>
      <c r="H51" s="137"/>
      <c r="I51" s="120"/>
    </row>
    <row r="52" spans="1:9" ht="48">
      <c r="A52" s="122">
        <v>6</v>
      </c>
      <c r="B52" s="108" t="s">
        <v>213</v>
      </c>
      <c r="C52" s="156" t="s">
        <v>211</v>
      </c>
      <c r="D52" s="105">
        <v>1</v>
      </c>
      <c r="E52" s="106"/>
      <c r="F52" s="106">
        <f>D52*E52</f>
        <v>0</v>
      </c>
      <c r="G52" s="136"/>
      <c r="H52" s="137"/>
      <c r="I52" s="120"/>
    </row>
    <row r="53" spans="1:9" ht="12">
      <c r="A53" s="122"/>
      <c r="B53" s="138"/>
      <c r="C53" s="159"/>
      <c r="D53" s="132"/>
      <c r="E53" s="133"/>
      <c r="F53" s="134"/>
      <c r="H53" s="137"/>
      <c r="I53" s="120"/>
    </row>
    <row r="54" spans="1:9" ht="120">
      <c r="A54" s="122">
        <v>7</v>
      </c>
      <c r="B54" s="108" t="s">
        <v>250</v>
      </c>
      <c r="C54" s="156" t="s">
        <v>211</v>
      </c>
      <c r="D54" s="105">
        <v>1</v>
      </c>
      <c r="E54" s="106"/>
      <c r="F54" s="106">
        <f>D54*E54</f>
        <v>0</v>
      </c>
      <c r="G54" s="136"/>
      <c r="H54" s="137"/>
      <c r="I54" s="120"/>
    </row>
    <row r="55" spans="1:9" ht="12">
      <c r="A55" s="122"/>
      <c r="B55" s="138"/>
      <c r="C55" s="159"/>
      <c r="D55" s="132"/>
      <c r="E55" s="133"/>
      <c r="F55" s="134"/>
      <c r="H55" s="137"/>
      <c r="I55" s="120"/>
    </row>
    <row r="56" spans="1:9" ht="120">
      <c r="A56" s="122">
        <v>8</v>
      </c>
      <c r="B56" s="108" t="s">
        <v>249</v>
      </c>
      <c r="C56" s="156" t="s">
        <v>211</v>
      </c>
      <c r="D56" s="105">
        <v>7</v>
      </c>
      <c r="E56" s="106"/>
      <c r="F56" s="123">
        <f>D56*E56</f>
        <v>0</v>
      </c>
      <c r="G56" s="136"/>
      <c r="H56" s="137"/>
      <c r="I56" s="120"/>
    </row>
    <row r="57" spans="1:9" ht="12">
      <c r="A57" s="122"/>
      <c r="B57" s="138"/>
      <c r="C57" s="159"/>
      <c r="D57" s="132"/>
      <c r="E57" s="133"/>
      <c r="F57" s="134"/>
      <c r="H57" s="137"/>
      <c r="I57" s="120"/>
    </row>
    <row r="58" spans="1:9" ht="120">
      <c r="A58" s="122">
        <v>9</v>
      </c>
      <c r="B58" s="108" t="s">
        <v>248</v>
      </c>
      <c r="C58" s="156" t="s">
        <v>211</v>
      </c>
      <c r="D58" s="105">
        <v>1</v>
      </c>
      <c r="E58" s="106"/>
      <c r="F58" s="106">
        <f>D58*E58</f>
        <v>0</v>
      </c>
      <c r="G58" s="136"/>
      <c r="H58" s="137"/>
      <c r="I58" s="120"/>
    </row>
    <row r="59" spans="1:9" ht="12">
      <c r="A59" s="122"/>
      <c r="B59" s="138"/>
      <c r="C59" s="159"/>
      <c r="D59" s="132"/>
      <c r="E59" s="133"/>
      <c r="F59" s="134"/>
      <c r="H59" s="137"/>
      <c r="I59" s="120"/>
    </row>
    <row r="60" spans="1:9" ht="24">
      <c r="A60" s="122">
        <v>10</v>
      </c>
      <c r="B60" s="108" t="s">
        <v>214</v>
      </c>
      <c r="G60" s="136"/>
      <c r="H60" s="137"/>
      <c r="I60" s="120"/>
    </row>
    <row r="61" spans="1:9" ht="24">
      <c r="A61" s="122"/>
      <c r="B61" s="138" t="s">
        <v>215</v>
      </c>
      <c r="C61" s="156" t="s">
        <v>28</v>
      </c>
      <c r="D61" s="105">
        <v>2</v>
      </c>
      <c r="E61" s="106"/>
      <c r="F61" s="106">
        <f>D61*E61</f>
        <v>0</v>
      </c>
      <c r="H61" s="137"/>
      <c r="I61" s="120"/>
    </row>
    <row r="62" spans="1:9" ht="12">
      <c r="A62" s="122"/>
      <c r="B62" s="138" t="s">
        <v>216</v>
      </c>
      <c r="C62" s="156" t="s">
        <v>28</v>
      </c>
      <c r="D62" s="105">
        <v>1</v>
      </c>
      <c r="E62" s="106"/>
      <c r="F62" s="106">
        <f>D62*E62</f>
        <v>0</v>
      </c>
      <c r="H62" s="137"/>
      <c r="I62" s="120"/>
    </row>
    <row r="63" spans="1:9" ht="24">
      <c r="A63" s="122"/>
      <c r="B63" s="138" t="s">
        <v>252</v>
      </c>
      <c r="C63" s="156" t="s">
        <v>28</v>
      </c>
      <c r="D63" s="105">
        <v>1</v>
      </c>
      <c r="E63" s="106"/>
      <c r="F63" s="106">
        <f>D63*E63</f>
        <v>0</v>
      </c>
      <c r="H63" s="137"/>
      <c r="I63" s="120"/>
    </row>
    <row r="64" spans="1:9" ht="12">
      <c r="A64" s="103"/>
      <c r="B64" s="138"/>
      <c r="C64" s="156"/>
      <c r="D64" s="105"/>
      <c r="E64" s="106"/>
      <c r="F64" s="106"/>
      <c r="H64" s="137"/>
      <c r="I64" s="120"/>
    </row>
    <row r="65" spans="1:9" ht="12.75" thickBot="1">
      <c r="A65" s="110" t="s">
        <v>251</v>
      </c>
      <c r="B65" s="111"/>
      <c r="C65" s="157"/>
      <c r="D65" s="112"/>
      <c r="E65" s="113"/>
      <c r="F65" s="114">
        <f>SUM(F41:F63)</f>
        <v>0</v>
      </c>
      <c r="H65" s="137"/>
      <c r="I65" s="120"/>
    </row>
    <row r="66" spans="8:9" ht="12">
      <c r="H66" s="137"/>
      <c r="I66" s="120"/>
    </row>
    <row r="67" spans="1:9" ht="12">
      <c r="A67" s="90" t="s">
        <v>253</v>
      </c>
      <c r="B67" s="91"/>
      <c r="C67" s="92"/>
      <c r="D67" s="93"/>
      <c r="E67" s="94"/>
      <c r="F67" s="116"/>
      <c r="H67" s="137"/>
      <c r="I67" s="120"/>
    </row>
    <row r="68" spans="1:9" ht="12.75" thickBot="1">
      <c r="A68" s="96"/>
      <c r="B68" s="97"/>
      <c r="C68" s="98"/>
      <c r="D68" s="99"/>
      <c r="E68" s="100"/>
      <c r="F68" s="117"/>
      <c r="H68" s="137"/>
      <c r="I68" s="120"/>
    </row>
    <row r="69" spans="1:9" ht="12">
      <c r="A69" s="150" t="s">
        <v>205</v>
      </c>
      <c r="B69" s="151" t="s">
        <v>206</v>
      </c>
      <c r="C69" s="152" t="s">
        <v>25</v>
      </c>
      <c r="D69" s="153" t="s">
        <v>208</v>
      </c>
      <c r="E69" s="154" t="s">
        <v>231</v>
      </c>
      <c r="F69" s="161" t="s">
        <v>210</v>
      </c>
      <c r="H69" s="137"/>
      <c r="I69" s="120"/>
    </row>
    <row r="70" spans="1:9" ht="12">
      <c r="A70" s="90"/>
      <c r="B70" s="91"/>
      <c r="C70" s="92"/>
      <c r="D70" s="118"/>
      <c r="E70" s="119"/>
      <c r="F70" s="120"/>
      <c r="H70" s="137"/>
      <c r="I70" s="120"/>
    </row>
    <row r="71" spans="1:6" s="141" customFormat="1" ht="24">
      <c r="A71" s="103">
        <v>1</v>
      </c>
      <c r="B71" s="102" t="s">
        <v>217</v>
      </c>
      <c r="C71" s="159"/>
      <c r="D71" s="139"/>
      <c r="E71" s="140"/>
      <c r="F71" s="140"/>
    </row>
    <row r="72" spans="1:6" s="141" customFormat="1" ht="12">
      <c r="A72" s="103"/>
      <c r="B72" s="102" t="s">
        <v>218</v>
      </c>
      <c r="C72" s="159" t="s">
        <v>212</v>
      </c>
      <c r="D72" s="135">
        <v>40</v>
      </c>
      <c r="E72" s="134"/>
      <c r="F72" s="134">
        <f>D72*E72</f>
        <v>0</v>
      </c>
    </row>
    <row r="73" spans="1:6" s="141" customFormat="1" ht="12">
      <c r="A73" s="103"/>
      <c r="B73" s="102" t="s">
        <v>219</v>
      </c>
      <c r="C73" s="159" t="s">
        <v>212</v>
      </c>
      <c r="D73" s="135">
        <v>90</v>
      </c>
      <c r="E73" s="134"/>
      <c r="F73" s="134">
        <f>D73*E73</f>
        <v>0</v>
      </c>
    </row>
    <row r="74" spans="1:6" s="141" customFormat="1" ht="12">
      <c r="A74" s="103"/>
      <c r="B74" s="102" t="s">
        <v>220</v>
      </c>
      <c r="C74" s="159" t="s">
        <v>212</v>
      </c>
      <c r="D74" s="135">
        <v>25</v>
      </c>
      <c r="E74" s="134"/>
      <c r="F74" s="134">
        <f>D74*E74</f>
        <v>0</v>
      </c>
    </row>
    <row r="75" spans="1:6" s="141" customFormat="1" ht="12">
      <c r="A75" s="103"/>
      <c r="B75" s="102"/>
      <c r="C75" s="159"/>
      <c r="D75" s="139"/>
      <c r="E75" s="134"/>
      <c r="F75" s="134"/>
    </row>
    <row r="76" spans="1:6" s="141" customFormat="1" ht="48">
      <c r="A76" s="103">
        <v>2</v>
      </c>
      <c r="B76" s="102" t="s">
        <v>221</v>
      </c>
      <c r="C76" s="159"/>
      <c r="D76" s="135"/>
      <c r="E76" s="134"/>
      <c r="F76" s="134"/>
    </row>
    <row r="77" spans="1:6" s="141" customFormat="1" ht="12">
      <c r="A77" s="103"/>
      <c r="B77" s="102" t="s">
        <v>222</v>
      </c>
      <c r="C77" s="159" t="s">
        <v>212</v>
      </c>
      <c r="D77" s="135">
        <v>15</v>
      </c>
      <c r="E77" s="134"/>
      <c r="F77" s="134">
        <f>D77*E77</f>
        <v>0</v>
      </c>
    </row>
    <row r="78" spans="1:6" s="141" customFormat="1" ht="12">
      <c r="A78" s="103"/>
      <c r="B78" s="102" t="s">
        <v>223</v>
      </c>
      <c r="C78" s="159" t="s">
        <v>212</v>
      </c>
      <c r="D78" s="135">
        <v>5</v>
      </c>
      <c r="E78" s="134"/>
      <c r="F78" s="134">
        <f>D78*E78</f>
        <v>0</v>
      </c>
    </row>
    <row r="79" spans="1:6" s="141" customFormat="1" ht="12">
      <c r="A79" s="142"/>
      <c r="B79" s="143"/>
      <c r="C79" s="160"/>
      <c r="D79" s="139"/>
      <c r="E79" s="140"/>
      <c r="F79" s="140"/>
    </row>
    <row r="80" spans="1:6" s="145" customFormat="1" ht="48">
      <c r="A80" s="103">
        <v>3</v>
      </c>
      <c r="B80" s="102" t="s">
        <v>224</v>
      </c>
      <c r="C80" s="159"/>
      <c r="D80" s="144"/>
      <c r="E80" s="134"/>
      <c r="F80" s="134"/>
    </row>
    <row r="81" spans="1:6" s="101" customFormat="1" ht="12">
      <c r="A81" s="103"/>
      <c r="B81" s="102" t="s">
        <v>225</v>
      </c>
      <c r="C81" s="159" t="s">
        <v>212</v>
      </c>
      <c r="D81" s="135">
        <v>50</v>
      </c>
      <c r="E81" s="134"/>
      <c r="F81" s="134">
        <f>D81*E81</f>
        <v>0</v>
      </c>
    </row>
    <row r="82" spans="1:6" s="145" customFormat="1" ht="12">
      <c r="A82" s="103"/>
      <c r="B82" s="102" t="s">
        <v>226</v>
      </c>
      <c r="C82" s="159" t="s">
        <v>212</v>
      </c>
      <c r="D82" s="135">
        <v>30</v>
      </c>
      <c r="E82" s="134"/>
      <c r="F82" s="134">
        <f>D82*E82</f>
        <v>0</v>
      </c>
    </row>
    <row r="83" spans="1:6" s="145" customFormat="1" ht="12">
      <c r="A83" s="142"/>
      <c r="B83" s="143"/>
      <c r="C83" s="160"/>
      <c r="D83" s="139"/>
      <c r="E83" s="140"/>
      <c r="F83" s="140"/>
    </row>
    <row r="84" spans="1:6" s="145" customFormat="1" ht="24">
      <c r="A84" s="103">
        <v>4</v>
      </c>
      <c r="B84" s="102" t="s">
        <v>255</v>
      </c>
      <c r="C84" s="159"/>
      <c r="D84" s="131"/>
      <c r="E84" s="134"/>
      <c r="F84" s="134"/>
    </row>
    <row r="85" spans="1:6" s="145" customFormat="1" ht="12">
      <c r="A85" s="103"/>
      <c r="B85" s="102" t="s">
        <v>227</v>
      </c>
      <c r="C85" s="159" t="s">
        <v>28</v>
      </c>
      <c r="D85" s="131">
        <v>3</v>
      </c>
      <c r="E85" s="134"/>
      <c r="F85" s="134">
        <f>D85*E85</f>
        <v>0</v>
      </c>
    </row>
    <row r="86" spans="1:6" s="145" customFormat="1" ht="12">
      <c r="A86" s="103"/>
      <c r="B86" s="102"/>
      <c r="C86" s="159"/>
      <c r="D86" s="131"/>
      <c r="E86" s="134"/>
      <c r="F86" s="134"/>
    </row>
    <row r="87" spans="1:6" s="145" customFormat="1" ht="12">
      <c r="A87" s="103">
        <v>5</v>
      </c>
      <c r="B87" s="102" t="s">
        <v>228</v>
      </c>
      <c r="C87" s="159"/>
      <c r="D87" s="131"/>
      <c r="E87" s="134"/>
      <c r="F87" s="134"/>
    </row>
    <row r="88" spans="1:6" s="145" customFormat="1" ht="12">
      <c r="A88" s="103"/>
      <c r="B88" s="102" t="s">
        <v>229</v>
      </c>
      <c r="C88" s="159" t="s">
        <v>212</v>
      </c>
      <c r="D88" s="131">
        <v>20</v>
      </c>
      <c r="E88" s="134"/>
      <c r="F88" s="134">
        <f>D88*E88</f>
        <v>0</v>
      </c>
    </row>
    <row r="89" spans="1:6" s="101" customFormat="1" ht="12">
      <c r="A89" s="103"/>
      <c r="B89" s="121"/>
      <c r="C89" s="155"/>
      <c r="E89" s="123"/>
      <c r="F89" s="123"/>
    </row>
    <row r="90" spans="1:6" s="101" customFormat="1" ht="12.75" thickBot="1">
      <c r="A90" s="110" t="s">
        <v>256</v>
      </c>
      <c r="B90" s="111"/>
      <c r="C90" s="157"/>
      <c r="D90" s="112"/>
      <c r="E90" s="125"/>
      <c r="F90" s="114">
        <f>SUM(F71:F88)</f>
        <v>0</v>
      </c>
    </row>
    <row r="92" spans="1:6" ht="12">
      <c r="A92" s="90" t="s">
        <v>259</v>
      </c>
      <c r="B92" s="91"/>
      <c r="C92" s="92"/>
      <c r="D92" s="93"/>
      <c r="E92" s="93"/>
      <c r="F92" s="94"/>
    </row>
    <row r="93" spans="1:6" ht="12.75" thickBot="1">
      <c r="A93" s="96"/>
      <c r="B93" s="97"/>
      <c r="C93" s="98"/>
      <c r="D93" s="99"/>
      <c r="E93" s="99"/>
      <c r="F93" s="100"/>
    </row>
    <row r="94" spans="1:6" ht="12">
      <c r="A94" s="150" t="s">
        <v>205</v>
      </c>
      <c r="B94" s="151" t="s">
        <v>206</v>
      </c>
      <c r="C94" s="152" t="s">
        <v>25</v>
      </c>
      <c r="D94" s="153" t="s">
        <v>208</v>
      </c>
      <c r="E94" s="153" t="s">
        <v>231</v>
      </c>
      <c r="F94" s="154" t="s">
        <v>210</v>
      </c>
    </row>
    <row r="95" spans="1:6" ht="12">
      <c r="A95" s="101"/>
      <c r="B95" s="102"/>
      <c r="C95" s="155"/>
      <c r="D95" s="101"/>
      <c r="E95" s="101"/>
      <c r="F95" s="101"/>
    </row>
    <row r="96" spans="1:6" ht="72">
      <c r="A96" s="103">
        <v>1</v>
      </c>
      <c r="B96" s="121" t="s">
        <v>258</v>
      </c>
      <c r="C96" s="155" t="s">
        <v>211</v>
      </c>
      <c r="D96" s="146">
        <v>1</v>
      </c>
      <c r="E96" s="123"/>
      <c r="F96" s="123">
        <f>D96*E96</f>
        <v>0</v>
      </c>
    </row>
    <row r="97" spans="1:6" ht="12">
      <c r="A97" s="103"/>
      <c r="B97" s="147"/>
      <c r="C97" s="155"/>
      <c r="D97" s="101"/>
      <c r="E97" s="123"/>
      <c r="F97" s="123"/>
    </row>
    <row r="98" spans="1:6" ht="12.75" thickBot="1">
      <c r="A98" s="110" t="s">
        <v>257</v>
      </c>
      <c r="B98" s="111"/>
      <c r="C98" s="157"/>
      <c r="D98" s="112"/>
      <c r="E98" s="148"/>
      <c r="F98" s="114">
        <f>SUM(F96:F97)</f>
        <v>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35"/>
  <sheetViews>
    <sheetView tabSelected="1" view="pageBreakPreview" zoomScaleSheetLayoutView="100" zoomScalePageLayoutView="0" workbookViewId="0" topLeftCell="A1">
      <selection activeCell="E139" sqref="E139"/>
    </sheetView>
  </sheetViews>
  <sheetFormatPr defaultColWidth="9.140625" defaultRowHeight="12.75"/>
  <cols>
    <col min="1" max="1" width="4.57421875" style="234" customWidth="1"/>
    <col min="2" max="2" width="38.57421875" style="270" customWidth="1"/>
    <col min="3" max="3" width="5.00390625" style="271" customWidth="1"/>
    <col min="4" max="4" width="8.57421875" style="272" bestFit="1" customWidth="1"/>
    <col min="5" max="5" width="12.7109375" style="234" customWidth="1"/>
    <col min="6" max="6" width="14.8515625" style="234" bestFit="1" customWidth="1"/>
    <col min="7" max="16384" width="9.140625" style="234" customWidth="1"/>
  </cols>
  <sheetData>
    <row r="1" spans="1:3" s="297" customFormat="1" ht="12.75">
      <c r="A1" s="294" t="s">
        <v>230</v>
      </c>
      <c r="B1" s="295"/>
      <c r="C1" s="296"/>
    </row>
    <row r="2" spans="2:3" s="297" customFormat="1" ht="12.75">
      <c r="B2" s="295"/>
      <c r="C2" s="296"/>
    </row>
    <row r="3" spans="1:6" s="297" customFormat="1" ht="12.75">
      <c r="A3" s="298" t="s">
        <v>260</v>
      </c>
      <c r="B3" s="295" t="s">
        <v>4</v>
      </c>
      <c r="C3" s="296"/>
      <c r="F3" s="299">
        <f>F21</f>
        <v>0</v>
      </c>
    </row>
    <row r="4" spans="1:6" s="297" customFormat="1" ht="12.75">
      <c r="A4" s="298" t="s">
        <v>262</v>
      </c>
      <c r="B4" s="295" t="s">
        <v>266</v>
      </c>
      <c r="C4" s="296"/>
      <c r="F4" s="299">
        <f>F60</f>
        <v>0</v>
      </c>
    </row>
    <row r="5" spans="1:6" s="297" customFormat="1" ht="12.75">
      <c r="A5" s="298" t="s">
        <v>263</v>
      </c>
      <c r="B5" s="295" t="s">
        <v>374</v>
      </c>
      <c r="C5" s="296"/>
      <c r="F5" s="299">
        <f>F70</f>
        <v>0</v>
      </c>
    </row>
    <row r="6" spans="1:6" s="297" customFormat="1" ht="12.75">
      <c r="A6" s="298" t="s">
        <v>265</v>
      </c>
      <c r="B6" s="295" t="s">
        <v>264</v>
      </c>
      <c r="C6" s="296"/>
      <c r="F6" s="299">
        <f>F80</f>
        <v>0</v>
      </c>
    </row>
    <row r="7" spans="1:6" s="297" customFormat="1" ht="12.75">
      <c r="A7" s="298" t="s">
        <v>267</v>
      </c>
      <c r="B7" s="313" t="s">
        <v>375</v>
      </c>
      <c r="C7" s="314"/>
      <c r="D7" s="314"/>
      <c r="E7" s="314"/>
      <c r="F7" s="299">
        <f>F117</f>
        <v>0</v>
      </c>
    </row>
    <row r="8" spans="1:6" s="297" customFormat="1" ht="12.75">
      <c r="A8" s="298" t="s">
        <v>377</v>
      </c>
      <c r="B8" s="295" t="s">
        <v>376</v>
      </c>
      <c r="C8" s="296"/>
      <c r="F8" s="299">
        <f>F127</f>
        <v>0</v>
      </c>
    </row>
    <row r="9" spans="1:6" s="297" customFormat="1" ht="12.75">
      <c r="A9" s="298" t="s">
        <v>378</v>
      </c>
      <c r="B9" s="295" t="s">
        <v>268</v>
      </c>
      <c r="C9" s="296"/>
      <c r="F9" s="299">
        <f>F135</f>
        <v>0</v>
      </c>
    </row>
    <row r="10" spans="1:6" s="297" customFormat="1" ht="13.5" thickBot="1">
      <c r="A10" s="300"/>
      <c r="B10" s="301" t="s">
        <v>269</v>
      </c>
      <c r="C10" s="302"/>
      <c r="D10" s="300"/>
      <c r="E10" s="300"/>
      <c r="F10" s="303">
        <f>SUM(F3:F9)</f>
        <v>0</v>
      </c>
    </row>
    <row r="11" spans="1:6" s="297" customFormat="1" ht="13.5" thickBot="1">
      <c r="A11" s="309"/>
      <c r="B11" s="310"/>
      <c r="C11" s="311"/>
      <c r="D11" s="309"/>
      <c r="E11" s="309"/>
      <c r="F11" s="312"/>
    </row>
    <row r="12" spans="1:6" s="297" customFormat="1" ht="12.75">
      <c r="A12" s="150" t="s">
        <v>205</v>
      </c>
      <c r="B12" s="151" t="s">
        <v>206</v>
      </c>
      <c r="C12" s="152" t="s">
        <v>25</v>
      </c>
      <c r="D12" s="153" t="s">
        <v>208</v>
      </c>
      <c r="E12" s="153" t="s">
        <v>380</v>
      </c>
      <c r="F12" s="154" t="s">
        <v>381</v>
      </c>
    </row>
    <row r="13" spans="1:6" s="297" customFormat="1" ht="51">
      <c r="A13" s="309"/>
      <c r="B13" s="315" t="s">
        <v>384</v>
      </c>
      <c r="C13" s="311"/>
      <c r="D13" s="309"/>
      <c r="E13" s="309"/>
      <c r="F13" s="312"/>
    </row>
    <row r="14" spans="1:6" s="297" customFormat="1" ht="12.75">
      <c r="A14" s="309"/>
      <c r="B14" s="310"/>
      <c r="C14" s="311"/>
      <c r="D14" s="309"/>
      <c r="E14" s="309"/>
      <c r="F14" s="312"/>
    </row>
    <row r="15" spans="1:6" ht="12.75">
      <c r="A15" s="228" t="s">
        <v>305</v>
      </c>
      <c r="B15" s="229"/>
      <c r="C15" s="230"/>
      <c r="D15" s="231"/>
      <c r="E15" s="232"/>
      <c r="F15" s="233"/>
    </row>
    <row r="16" spans="1:6" ht="12.75">
      <c r="A16" s="241"/>
      <c r="B16" s="242"/>
      <c r="C16" s="241"/>
      <c r="D16" s="243"/>
      <c r="E16" s="244"/>
      <c r="F16" s="241"/>
    </row>
    <row r="17" spans="1:6" ht="25.5">
      <c r="A17" s="244">
        <v>1</v>
      </c>
      <c r="B17" s="198" t="s">
        <v>382</v>
      </c>
      <c r="C17" s="170" t="s">
        <v>211</v>
      </c>
      <c r="D17" s="246">
        <v>2</v>
      </c>
      <c r="E17" s="304"/>
      <c r="F17" s="304">
        <f>ROUND(D17*E17,2)</f>
        <v>0</v>
      </c>
    </row>
    <row r="18" spans="1:6" ht="12.75">
      <c r="A18" s="244"/>
      <c r="B18" s="63"/>
      <c r="C18" s="170"/>
      <c r="D18" s="246"/>
      <c r="E18" s="247"/>
      <c r="F18" s="23"/>
    </row>
    <row r="19" spans="1:6" ht="25.5">
      <c r="A19" s="244">
        <v>2</v>
      </c>
      <c r="B19" s="198" t="s">
        <v>383</v>
      </c>
      <c r="C19" s="170" t="s">
        <v>306</v>
      </c>
      <c r="D19" s="246">
        <v>2</v>
      </c>
      <c r="E19" s="304"/>
      <c r="F19" s="304">
        <f>ROUND(D19*E19,2)</f>
        <v>0</v>
      </c>
    </row>
    <row r="20" spans="1:6" ht="12.75">
      <c r="A20" s="245"/>
      <c r="B20" s="63"/>
      <c r="C20" s="170"/>
      <c r="D20" s="246"/>
      <c r="E20" s="247"/>
      <c r="F20" s="23"/>
    </row>
    <row r="21" spans="1:6" ht="13.5" thickBot="1">
      <c r="A21" s="248" t="s">
        <v>307</v>
      </c>
      <c r="B21" s="249"/>
      <c r="C21" s="250"/>
      <c r="D21" s="251"/>
      <c r="E21" s="252"/>
      <c r="F21" s="253">
        <f>SUM(F17)</f>
        <v>0</v>
      </c>
    </row>
    <row r="22" spans="1:6" ht="12.75">
      <c r="A22" s="254"/>
      <c r="B22" s="255"/>
      <c r="C22" s="256"/>
      <c r="D22" s="257"/>
      <c r="E22" s="258"/>
      <c r="F22" s="6"/>
    </row>
    <row r="23" spans="1:6" ht="12.75">
      <c r="A23" s="228" t="s">
        <v>308</v>
      </c>
      <c r="B23" s="229"/>
      <c r="C23" s="230"/>
      <c r="D23" s="231"/>
      <c r="E23" s="233"/>
      <c r="F23" s="259"/>
    </row>
    <row r="24" spans="1:6" ht="12.75">
      <c r="A24" s="228"/>
      <c r="B24" s="229"/>
      <c r="C24" s="230"/>
      <c r="D24" s="260"/>
      <c r="E24" s="261"/>
      <c r="F24" s="262"/>
    </row>
    <row r="25" spans="1:6" ht="38.25">
      <c r="A25" s="244">
        <v>1</v>
      </c>
      <c r="B25" s="242" t="s">
        <v>309</v>
      </c>
      <c r="C25" s="244"/>
      <c r="D25" s="243"/>
      <c r="E25" s="263"/>
      <c r="F25" s="65"/>
    </row>
    <row r="26" spans="1:6" ht="12.75">
      <c r="A26" s="244"/>
      <c r="B26" s="264" t="s">
        <v>310</v>
      </c>
      <c r="C26" s="170" t="s">
        <v>212</v>
      </c>
      <c r="D26" s="246">
        <v>45</v>
      </c>
      <c r="E26" s="305"/>
      <c r="F26" s="304">
        <f>ROUND(D26*E26,2)</f>
        <v>0</v>
      </c>
    </row>
    <row r="27" spans="1:6" ht="12.75">
      <c r="A27" s="244"/>
      <c r="B27" s="264" t="s">
        <v>311</v>
      </c>
      <c r="C27" s="170" t="s">
        <v>212</v>
      </c>
      <c r="D27" s="246">
        <v>10</v>
      </c>
      <c r="E27" s="305"/>
      <c r="F27" s="304">
        <f>ROUND(D27*E27,2)</f>
        <v>0</v>
      </c>
    </row>
    <row r="28" spans="1:6" ht="12.75">
      <c r="A28" s="244"/>
      <c r="B28" s="264" t="s">
        <v>312</v>
      </c>
      <c r="C28" s="170" t="s">
        <v>212</v>
      </c>
      <c r="D28" s="246">
        <v>40</v>
      </c>
      <c r="E28" s="305"/>
      <c r="F28" s="304">
        <f>ROUND(D28*E28,2)</f>
        <v>0</v>
      </c>
    </row>
    <row r="29" spans="1:6" ht="12.75">
      <c r="A29" s="244"/>
      <c r="B29" s="242"/>
      <c r="C29" s="170"/>
      <c r="D29" s="246"/>
      <c r="E29" s="306"/>
      <c r="F29" s="306"/>
    </row>
    <row r="30" spans="1:6" ht="38.25">
      <c r="A30" s="244">
        <v>2</v>
      </c>
      <c r="B30" s="242" t="s">
        <v>313</v>
      </c>
      <c r="C30" s="170"/>
      <c r="D30" s="246"/>
      <c r="E30" s="306"/>
      <c r="F30" s="306"/>
    </row>
    <row r="31" spans="1:6" ht="12.75">
      <c r="A31" s="244"/>
      <c r="B31" s="264" t="s">
        <v>314</v>
      </c>
      <c r="C31" s="170" t="s">
        <v>212</v>
      </c>
      <c r="D31" s="246">
        <v>15</v>
      </c>
      <c r="E31" s="305"/>
      <c r="F31" s="304">
        <f>ROUND(D31*E31,2)</f>
        <v>0</v>
      </c>
    </row>
    <row r="32" spans="1:6" ht="12.75">
      <c r="A32" s="244"/>
      <c r="B32" s="264" t="s">
        <v>222</v>
      </c>
      <c r="C32" s="170" t="s">
        <v>212</v>
      </c>
      <c r="D32" s="246">
        <v>10</v>
      </c>
      <c r="E32" s="306"/>
      <c r="F32" s="304">
        <f>ROUND(D32*E32,2)</f>
        <v>0</v>
      </c>
    </row>
    <row r="33" spans="1:6" ht="12.75">
      <c r="A33" s="244"/>
      <c r="B33" s="242"/>
      <c r="C33" s="170"/>
      <c r="D33" s="246"/>
      <c r="E33" s="306"/>
      <c r="F33" s="306"/>
    </row>
    <row r="34" spans="1:6" ht="76.5">
      <c r="A34" s="244">
        <v>3</v>
      </c>
      <c r="B34" s="264" t="s">
        <v>315</v>
      </c>
      <c r="C34" s="170" t="s">
        <v>212</v>
      </c>
      <c r="D34" s="246">
        <v>6</v>
      </c>
      <c r="E34" s="306"/>
      <c r="F34" s="304">
        <f>ROUND(D34*E34,2)</f>
        <v>0</v>
      </c>
    </row>
    <row r="35" spans="1:6" ht="12.75">
      <c r="A35" s="244"/>
      <c r="B35" s="242" t="s">
        <v>316</v>
      </c>
      <c r="C35" s="170"/>
      <c r="D35" s="246"/>
      <c r="E35" s="306"/>
      <c r="F35" s="306"/>
    </row>
    <row r="36" spans="1:6" s="241" customFormat="1" ht="51">
      <c r="A36" s="244">
        <v>4</v>
      </c>
      <c r="B36" s="242" t="s">
        <v>317</v>
      </c>
      <c r="C36" s="170"/>
      <c r="D36" s="246"/>
      <c r="E36" s="306"/>
      <c r="F36" s="306"/>
    </row>
    <row r="37" spans="1:6" s="241" customFormat="1" ht="12.75">
      <c r="A37" s="244"/>
      <c r="B37" s="264" t="s">
        <v>318</v>
      </c>
      <c r="C37" s="170" t="s">
        <v>212</v>
      </c>
      <c r="D37" s="246">
        <v>30</v>
      </c>
      <c r="E37" s="306"/>
      <c r="F37" s="304">
        <f>ROUND(D37*E37,2)</f>
        <v>0</v>
      </c>
    </row>
    <row r="38" spans="1:6" s="241" customFormat="1" ht="12.75">
      <c r="A38" s="244"/>
      <c r="B38" s="264" t="s">
        <v>319</v>
      </c>
      <c r="C38" s="170" t="s">
        <v>212</v>
      </c>
      <c r="D38" s="246">
        <v>30</v>
      </c>
      <c r="E38" s="306"/>
      <c r="F38" s="304">
        <f>ROUND(D38*E38,2)</f>
        <v>0</v>
      </c>
    </row>
    <row r="39" spans="1:6" s="241" customFormat="1" ht="12.75">
      <c r="A39" s="244"/>
      <c r="B39" s="242"/>
      <c r="C39" s="170"/>
      <c r="D39" s="246"/>
      <c r="E39" s="306"/>
      <c r="F39" s="306"/>
    </row>
    <row r="40" spans="1:6" s="241" customFormat="1" ht="25.5">
      <c r="A40" s="244">
        <v>5</v>
      </c>
      <c r="B40" s="242" t="s">
        <v>320</v>
      </c>
      <c r="C40" s="170"/>
      <c r="D40" s="246"/>
      <c r="E40" s="305"/>
      <c r="F40" s="305"/>
    </row>
    <row r="41" spans="1:6" s="241" customFormat="1" ht="12.75">
      <c r="A41" s="244"/>
      <c r="B41" s="264" t="s">
        <v>321</v>
      </c>
      <c r="C41" s="170" t="s">
        <v>212</v>
      </c>
      <c r="D41" s="265">
        <v>25</v>
      </c>
      <c r="E41" s="306"/>
      <c r="F41" s="304">
        <f>ROUND(D41*E41,2)</f>
        <v>0</v>
      </c>
    </row>
    <row r="42" spans="1:6" s="241" customFormat="1" ht="12.75">
      <c r="A42" s="244"/>
      <c r="B42" s="264" t="s">
        <v>322</v>
      </c>
      <c r="C42" s="170" t="s">
        <v>212</v>
      </c>
      <c r="D42" s="265">
        <v>25</v>
      </c>
      <c r="E42" s="306"/>
      <c r="F42" s="304">
        <f>ROUND(D42*E42,2)</f>
        <v>0</v>
      </c>
    </row>
    <row r="43" spans="1:6" s="241" customFormat="1" ht="12.75">
      <c r="A43" s="244"/>
      <c r="B43" s="63"/>
      <c r="C43" s="170"/>
      <c r="D43" s="265"/>
      <c r="E43" s="306"/>
      <c r="F43" s="306"/>
    </row>
    <row r="44" spans="1:6" s="241" customFormat="1" ht="25.5">
      <c r="A44" s="244">
        <v>6</v>
      </c>
      <c r="B44" s="242" t="s">
        <v>323</v>
      </c>
      <c r="C44" s="170"/>
      <c r="D44" s="265"/>
      <c r="E44" s="306"/>
      <c r="F44" s="306"/>
    </row>
    <row r="45" spans="1:6" s="241" customFormat="1" ht="12.75">
      <c r="A45" s="244"/>
      <c r="B45" s="264" t="s">
        <v>324</v>
      </c>
      <c r="C45" s="170" t="s">
        <v>28</v>
      </c>
      <c r="D45" s="265">
        <v>5</v>
      </c>
      <c r="E45" s="306"/>
      <c r="F45" s="304">
        <f>ROUND(D45*E45,2)</f>
        <v>0</v>
      </c>
    </row>
    <row r="46" spans="1:6" s="241" customFormat="1" ht="12.75">
      <c r="A46" s="244"/>
      <c r="B46" s="264" t="s">
        <v>325</v>
      </c>
      <c r="C46" s="170" t="s">
        <v>28</v>
      </c>
      <c r="D46" s="265">
        <v>5</v>
      </c>
      <c r="E46" s="306"/>
      <c r="F46" s="304">
        <f>ROUND(D46*E46,2)</f>
        <v>0</v>
      </c>
    </row>
    <row r="47" spans="1:6" s="241" customFormat="1" ht="12.75">
      <c r="A47" s="244"/>
      <c r="B47" s="242"/>
      <c r="C47" s="170"/>
      <c r="D47" s="246"/>
      <c r="E47" s="306"/>
      <c r="F47" s="306"/>
    </row>
    <row r="48" spans="1:6" s="241" customFormat="1" ht="63.75">
      <c r="A48" s="244">
        <v>7</v>
      </c>
      <c r="B48" s="242" t="s">
        <v>326</v>
      </c>
      <c r="C48" s="29"/>
      <c r="D48" s="246"/>
      <c r="E48" s="306"/>
      <c r="F48" s="306"/>
    </row>
    <row r="49" spans="1:6" s="241" customFormat="1" ht="12.75">
      <c r="A49" s="244"/>
      <c r="B49" s="264" t="s">
        <v>327</v>
      </c>
      <c r="C49" s="170" t="s">
        <v>28</v>
      </c>
      <c r="D49" s="246">
        <v>1</v>
      </c>
      <c r="E49" s="306"/>
      <c r="F49" s="304">
        <f>ROUND(D49*E49,2)</f>
        <v>0</v>
      </c>
    </row>
    <row r="50" spans="1:6" s="241" customFormat="1" ht="12.75">
      <c r="A50" s="244"/>
      <c r="B50" s="264" t="s">
        <v>328</v>
      </c>
      <c r="C50" s="170" t="s">
        <v>28</v>
      </c>
      <c r="D50" s="246">
        <v>2</v>
      </c>
      <c r="E50" s="306"/>
      <c r="F50" s="304">
        <f>ROUND(D50*E50,2)</f>
        <v>0</v>
      </c>
    </row>
    <row r="51" spans="1:6" s="241" customFormat="1" ht="12.75">
      <c r="A51" s="244"/>
      <c r="B51" s="242"/>
      <c r="C51" s="170"/>
      <c r="D51" s="246"/>
      <c r="E51" s="306"/>
      <c r="F51" s="306"/>
    </row>
    <row r="52" spans="1:6" s="241" customFormat="1" ht="51">
      <c r="A52" s="244">
        <v>8</v>
      </c>
      <c r="B52" s="242" t="s">
        <v>329</v>
      </c>
      <c r="C52" s="170"/>
      <c r="D52" s="265"/>
      <c r="E52" s="307"/>
      <c r="F52" s="306"/>
    </row>
    <row r="53" spans="1:6" s="241" customFormat="1" ht="12.75">
      <c r="A53" s="244"/>
      <c r="B53" s="264" t="s">
        <v>330</v>
      </c>
      <c r="C53" s="170" t="s">
        <v>28</v>
      </c>
      <c r="D53" s="265">
        <v>4</v>
      </c>
      <c r="E53" s="306"/>
      <c r="F53" s="304">
        <f>ROUND(D53*E53,2)</f>
        <v>0</v>
      </c>
    </row>
    <row r="54" spans="1:6" s="241" customFormat="1" ht="12.75">
      <c r="A54" s="244"/>
      <c r="B54" s="242"/>
      <c r="C54" s="170"/>
      <c r="D54" s="246"/>
      <c r="E54" s="306"/>
      <c r="F54" s="306"/>
    </row>
    <row r="55" spans="1:6" s="241" customFormat="1" ht="76.5">
      <c r="A55" s="244">
        <v>9</v>
      </c>
      <c r="B55" s="242" t="s">
        <v>331</v>
      </c>
      <c r="C55" s="170"/>
      <c r="D55" s="246"/>
      <c r="E55" s="306"/>
      <c r="F55" s="306"/>
    </row>
    <row r="56" spans="1:6" s="241" customFormat="1" ht="12.75">
      <c r="A56" s="244"/>
      <c r="B56" s="264" t="s">
        <v>332</v>
      </c>
      <c r="C56" s="170" t="s">
        <v>28</v>
      </c>
      <c r="D56" s="246">
        <v>4</v>
      </c>
      <c r="E56" s="306"/>
      <c r="F56" s="304">
        <f>ROUND(D56*E56,2)</f>
        <v>0</v>
      </c>
    </row>
    <row r="57" spans="1:6" s="241" customFormat="1" ht="12.75">
      <c r="A57" s="244"/>
      <c r="B57" s="266"/>
      <c r="C57" s="170"/>
      <c r="D57" s="246"/>
      <c r="E57" s="306"/>
      <c r="F57" s="306"/>
    </row>
    <row r="58" spans="1:6" s="241" customFormat="1" ht="38.25">
      <c r="A58" s="244">
        <v>10</v>
      </c>
      <c r="B58" s="242" t="s">
        <v>333</v>
      </c>
      <c r="C58" s="170" t="s">
        <v>211</v>
      </c>
      <c r="D58" s="265">
        <v>1</v>
      </c>
      <c r="E58" s="306"/>
      <c r="F58" s="304">
        <f>ROUND(D58*E58,2)</f>
        <v>0</v>
      </c>
    </row>
    <row r="59" spans="1:6" s="241" customFormat="1" ht="12.75">
      <c r="A59" s="245"/>
      <c r="B59" s="267"/>
      <c r="C59" s="244"/>
      <c r="D59" s="243"/>
      <c r="E59" s="268"/>
      <c r="F59" s="65"/>
    </row>
    <row r="60" spans="1:6" s="241" customFormat="1" ht="13.5" thickBot="1">
      <c r="A60" s="248" t="s">
        <v>334</v>
      </c>
      <c r="B60" s="249"/>
      <c r="C60" s="250"/>
      <c r="D60" s="251"/>
      <c r="E60" s="269"/>
      <c r="F60" s="253">
        <f>SUM(F25:F59)</f>
        <v>0</v>
      </c>
    </row>
    <row r="62" spans="1:6" ht="12.75">
      <c r="A62" s="228" t="s">
        <v>335</v>
      </c>
      <c r="B62" s="229"/>
      <c r="C62" s="230"/>
      <c r="D62" s="231"/>
      <c r="E62" s="232"/>
      <c r="F62" s="233"/>
    </row>
    <row r="63" spans="1:6" ht="12.75">
      <c r="A63" s="241"/>
      <c r="B63" s="242"/>
      <c r="C63" s="241"/>
      <c r="D63" s="243"/>
      <c r="E63" s="241"/>
      <c r="F63" s="241"/>
    </row>
    <row r="64" spans="1:6" ht="12.75">
      <c r="A64" s="245">
        <v>1</v>
      </c>
      <c r="B64" s="273" t="s">
        <v>336</v>
      </c>
      <c r="C64" s="170"/>
      <c r="D64" s="246"/>
      <c r="E64" s="23"/>
      <c r="F64" s="23"/>
    </row>
    <row r="65" spans="1:6" ht="25.5">
      <c r="A65" s="245"/>
      <c r="B65" s="273" t="s">
        <v>337</v>
      </c>
      <c r="C65" s="170" t="s">
        <v>28</v>
      </c>
      <c r="D65" s="246">
        <v>1</v>
      </c>
      <c r="E65" s="274"/>
      <c r="F65" s="304">
        <f>ROUND(D65*E65,2)</f>
        <v>0</v>
      </c>
    </row>
    <row r="66" spans="1:6" ht="25.5">
      <c r="A66" s="245"/>
      <c r="B66" s="273" t="s">
        <v>338</v>
      </c>
      <c r="C66" s="170" t="s">
        <v>28</v>
      </c>
      <c r="D66" s="246">
        <v>2</v>
      </c>
      <c r="E66" s="274"/>
      <c r="F66" s="304">
        <f>ROUND(D66*E66,2)</f>
        <v>0</v>
      </c>
    </row>
    <row r="67" spans="1:6" ht="25.5">
      <c r="A67" s="245"/>
      <c r="B67" s="273" t="s">
        <v>339</v>
      </c>
      <c r="C67" s="170" t="s">
        <v>211</v>
      </c>
      <c r="D67" s="246">
        <v>1</v>
      </c>
      <c r="E67" s="274"/>
      <c r="F67" s="304">
        <f>ROUND(D67*E67,2)</f>
        <v>0</v>
      </c>
    </row>
    <row r="68" spans="1:6" ht="102">
      <c r="A68" s="245"/>
      <c r="B68" s="275" t="s">
        <v>340</v>
      </c>
      <c r="C68" s="276" t="s">
        <v>211</v>
      </c>
      <c r="D68" s="246">
        <v>1</v>
      </c>
      <c r="E68" s="274"/>
      <c r="F68" s="304">
        <f>ROUND(D68*E68,2)</f>
        <v>0</v>
      </c>
    </row>
    <row r="69" spans="1:6" ht="12.75">
      <c r="A69" s="245"/>
      <c r="B69" s="273"/>
      <c r="C69" s="276"/>
      <c r="D69" s="246"/>
      <c r="E69" s="65"/>
      <c r="F69" s="23"/>
    </row>
    <row r="70" spans="1:6" ht="13.5" thickBot="1">
      <c r="A70" s="248" t="s">
        <v>341</v>
      </c>
      <c r="B70" s="249"/>
      <c r="C70" s="250"/>
      <c r="D70" s="251"/>
      <c r="E70" s="252"/>
      <c r="F70" s="253">
        <f>SUM(F64:F69)</f>
        <v>0</v>
      </c>
    </row>
    <row r="71" ht="12.75">
      <c r="B71" s="234"/>
    </row>
    <row r="72" spans="1:6" ht="12.75">
      <c r="A72" s="228" t="s">
        <v>342</v>
      </c>
      <c r="B72" s="229"/>
      <c r="C72" s="230"/>
      <c r="D72" s="231"/>
      <c r="E72" s="232"/>
      <c r="F72" s="233"/>
    </row>
    <row r="73" spans="1:6" ht="12.75">
      <c r="A73" s="241"/>
      <c r="B73" s="242"/>
      <c r="C73" s="241"/>
      <c r="D73" s="243"/>
      <c r="E73" s="241"/>
      <c r="F73" s="241"/>
    </row>
    <row r="74" spans="1:6" ht="63.75">
      <c r="A74" s="245">
        <v>1</v>
      </c>
      <c r="B74" s="277" t="s">
        <v>343</v>
      </c>
      <c r="C74" s="276" t="s">
        <v>28</v>
      </c>
      <c r="D74" s="278">
        <v>3</v>
      </c>
      <c r="E74" s="279"/>
      <c r="F74" s="304">
        <f>ROUND(D74*E74,2)</f>
        <v>0</v>
      </c>
    </row>
    <row r="75" spans="1:6" ht="12.75">
      <c r="A75" s="245"/>
      <c r="B75" s="277"/>
      <c r="C75" s="276"/>
      <c r="D75" s="278"/>
      <c r="E75" s="279"/>
      <c r="F75" s="279"/>
    </row>
    <row r="76" spans="1:6" ht="63.75">
      <c r="A76" s="245">
        <f>A74+1</f>
        <v>2</v>
      </c>
      <c r="B76" s="277" t="s">
        <v>344</v>
      </c>
      <c r="C76" s="276" t="s">
        <v>28</v>
      </c>
      <c r="D76" s="278">
        <v>1</v>
      </c>
      <c r="E76" s="279"/>
      <c r="F76" s="304">
        <f>ROUND(D76*E76,2)</f>
        <v>0</v>
      </c>
    </row>
    <row r="77" spans="1:6" ht="12.75">
      <c r="A77" s="245"/>
      <c r="B77" s="277"/>
      <c r="C77" s="276"/>
      <c r="D77" s="278"/>
      <c r="E77" s="279"/>
      <c r="F77" s="279"/>
    </row>
    <row r="78" spans="1:6" ht="38.25">
      <c r="A78" s="245">
        <v>3</v>
      </c>
      <c r="B78" s="277" t="s">
        <v>345</v>
      </c>
      <c r="C78" s="276" t="s">
        <v>28</v>
      </c>
      <c r="D78" s="278">
        <v>1</v>
      </c>
      <c r="E78" s="279"/>
      <c r="F78" s="304">
        <f>ROUND(D78*E78,2)</f>
        <v>0</v>
      </c>
    </row>
    <row r="79" spans="1:6" ht="12.75">
      <c r="A79" s="245"/>
      <c r="B79" s="277"/>
      <c r="C79" s="280"/>
      <c r="D79" s="281"/>
      <c r="E79" s="79"/>
      <c r="F79" s="79"/>
    </row>
    <row r="80" spans="1:6" ht="13.5" thickBot="1">
      <c r="A80" s="248" t="s">
        <v>346</v>
      </c>
      <c r="B80" s="249"/>
      <c r="C80" s="250"/>
      <c r="D80" s="251"/>
      <c r="E80" s="282"/>
      <c r="F80" s="253">
        <f>SUM(F74:F78)</f>
        <v>0</v>
      </c>
    </row>
    <row r="82" spans="1:6" ht="12.75">
      <c r="A82" s="228" t="s">
        <v>347</v>
      </c>
      <c r="B82" s="229"/>
      <c r="C82" s="230"/>
      <c r="D82" s="231"/>
      <c r="E82" s="232"/>
      <c r="F82" s="233"/>
    </row>
    <row r="83" spans="1:6" ht="38.25">
      <c r="A83" s="241"/>
      <c r="B83" s="242" t="s">
        <v>385</v>
      </c>
      <c r="C83" s="241"/>
      <c r="D83" s="243"/>
      <c r="E83" s="241"/>
      <c r="F83" s="241"/>
    </row>
    <row r="84" spans="1:6" ht="12.75">
      <c r="A84" s="241"/>
      <c r="B84" s="242"/>
      <c r="C84" s="241"/>
      <c r="D84" s="243"/>
      <c r="E84" s="241"/>
      <c r="F84" s="241"/>
    </row>
    <row r="85" spans="1:6" ht="25.5">
      <c r="A85" s="245">
        <v>1</v>
      </c>
      <c r="B85" s="277" t="s">
        <v>348</v>
      </c>
      <c r="C85" s="276" t="s">
        <v>28</v>
      </c>
      <c r="D85" s="283">
        <v>1</v>
      </c>
      <c r="E85" s="23"/>
      <c r="F85" s="308">
        <f>ROUND(D85*E85,2)</f>
        <v>0</v>
      </c>
    </row>
    <row r="86" spans="1:6" ht="12.75">
      <c r="A86" s="245"/>
      <c r="B86" s="277"/>
      <c r="C86" s="276"/>
      <c r="D86" s="283"/>
      <c r="E86" s="23"/>
      <c r="F86" s="23"/>
    </row>
    <row r="87" spans="1:6" ht="38.25">
      <c r="A87" s="245">
        <v>2</v>
      </c>
      <c r="B87" s="277" t="s">
        <v>349</v>
      </c>
      <c r="C87" s="276" t="s">
        <v>28</v>
      </c>
      <c r="D87" s="283">
        <v>2</v>
      </c>
      <c r="E87" s="23"/>
      <c r="F87" s="308">
        <f>ROUND(D87*E87,2)</f>
        <v>0</v>
      </c>
    </row>
    <row r="88" spans="1:6" ht="12.75">
      <c r="A88" s="245"/>
      <c r="B88" s="277"/>
      <c r="C88" s="276"/>
      <c r="D88" s="283"/>
      <c r="E88" s="23"/>
      <c r="F88" s="23"/>
    </row>
    <row r="89" spans="1:6" ht="12.75">
      <c r="A89" s="245">
        <v>3</v>
      </c>
      <c r="B89" s="63" t="s">
        <v>350</v>
      </c>
      <c r="C89" s="276" t="s">
        <v>28</v>
      </c>
      <c r="D89" s="283">
        <v>2</v>
      </c>
      <c r="E89" s="23"/>
      <c r="F89" s="308">
        <f>ROUND(D89*E89,2)</f>
        <v>0</v>
      </c>
    </row>
    <row r="90" spans="1:6" ht="12.75">
      <c r="A90" s="245"/>
      <c r="B90" s="63"/>
      <c r="C90" s="276"/>
      <c r="D90" s="283"/>
      <c r="E90" s="23"/>
      <c r="F90" s="23"/>
    </row>
    <row r="91" spans="1:6" ht="89.25">
      <c r="A91" s="245">
        <v>4</v>
      </c>
      <c r="B91" s="284" t="s">
        <v>351</v>
      </c>
      <c r="C91" s="276" t="s">
        <v>28</v>
      </c>
      <c r="D91" s="283">
        <v>1</v>
      </c>
      <c r="E91" s="23"/>
      <c r="F91" s="308">
        <f>ROUND(D91*E91,2)</f>
        <v>0</v>
      </c>
    </row>
    <row r="92" spans="1:6" ht="12.75">
      <c r="A92" s="245"/>
      <c r="B92" s="63"/>
      <c r="C92" s="276"/>
      <c r="D92" s="283"/>
      <c r="E92" s="23"/>
      <c r="F92" s="23"/>
    </row>
    <row r="93" spans="1:6" ht="38.25">
      <c r="A93" s="245">
        <v>5</v>
      </c>
      <c r="B93" s="242" t="s">
        <v>352</v>
      </c>
      <c r="C93" s="276" t="s">
        <v>28</v>
      </c>
      <c r="D93" s="283">
        <v>1</v>
      </c>
      <c r="E93" s="23"/>
      <c r="F93" s="308">
        <f>ROUND(D93*E93,2)</f>
        <v>0</v>
      </c>
    </row>
    <row r="94" spans="1:6" ht="12.75">
      <c r="A94" s="245"/>
      <c r="B94" s="63"/>
      <c r="C94" s="276"/>
      <c r="D94" s="283"/>
      <c r="E94" s="23"/>
      <c r="F94" s="23"/>
    </row>
    <row r="95" spans="1:6" ht="38.25">
      <c r="A95" s="245">
        <v>6</v>
      </c>
      <c r="B95" s="63" t="s">
        <v>353</v>
      </c>
      <c r="C95" s="276" t="s">
        <v>28</v>
      </c>
      <c r="D95" s="283">
        <v>1</v>
      </c>
      <c r="E95" s="23"/>
      <c r="F95" s="308">
        <f>ROUND(D95*E95,2)</f>
        <v>0</v>
      </c>
    </row>
    <row r="96" spans="1:6" ht="12.75">
      <c r="A96" s="245"/>
      <c r="B96" s="63"/>
      <c r="C96" s="276"/>
      <c r="D96" s="283"/>
      <c r="E96" s="23"/>
      <c r="F96" s="23"/>
    </row>
    <row r="97" spans="1:6" ht="25.5">
      <c r="A97" s="245">
        <v>7</v>
      </c>
      <c r="B97" s="63" t="s">
        <v>354</v>
      </c>
      <c r="C97" s="276" t="s">
        <v>28</v>
      </c>
      <c r="D97" s="283">
        <v>1</v>
      </c>
      <c r="E97" s="23"/>
      <c r="F97" s="308">
        <f>ROUND(D97*E97,2)</f>
        <v>0</v>
      </c>
    </row>
    <row r="98" spans="1:6" ht="12.75">
      <c r="A98" s="245"/>
      <c r="B98" s="63"/>
      <c r="C98" s="276"/>
      <c r="D98" s="283"/>
      <c r="E98" s="23"/>
      <c r="F98" s="23"/>
    </row>
    <row r="99" spans="1:6" ht="25.5">
      <c r="A99" s="245">
        <v>8</v>
      </c>
      <c r="B99" s="63" t="s">
        <v>355</v>
      </c>
      <c r="C99" s="276" t="s">
        <v>28</v>
      </c>
      <c r="D99" s="283">
        <v>2</v>
      </c>
      <c r="E99" s="23"/>
      <c r="F99" s="308">
        <f>ROUND(D99*E99,2)</f>
        <v>0</v>
      </c>
    </row>
    <row r="100" spans="1:6" ht="12.75">
      <c r="A100" s="245"/>
      <c r="B100" s="63"/>
      <c r="C100" s="280"/>
      <c r="D100" s="285"/>
      <c r="E100" s="65"/>
      <c r="F100" s="65"/>
    </row>
    <row r="101" spans="1:6" ht="76.5">
      <c r="A101" s="245">
        <v>9</v>
      </c>
      <c r="B101" s="63" t="s">
        <v>356</v>
      </c>
      <c r="C101" s="276" t="s">
        <v>211</v>
      </c>
      <c r="D101" s="283">
        <v>1</v>
      </c>
      <c r="E101" s="23"/>
      <c r="F101" s="308">
        <f>ROUND(D101*E101,2)</f>
        <v>0</v>
      </c>
    </row>
    <row r="102" spans="1:6" ht="12.75">
      <c r="A102" s="245"/>
      <c r="B102" s="63"/>
      <c r="C102" s="276"/>
      <c r="D102" s="283"/>
      <c r="E102" s="23"/>
      <c r="F102" s="23"/>
    </row>
    <row r="103" spans="1:6" ht="12.75">
      <c r="A103" s="245">
        <v>10</v>
      </c>
      <c r="B103" s="63" t="s">
        <v>357</v>
      </c>
      <c r="C103" s="276" t="s">
        <v>211</v>
      </c>
      <c r="D103" s="283">
        <v>1</v>
      </c>
      <c r="E103" s="23"/>
      <c r="F103" s="308">
        <f>ROUND(D103*E103,2)</f>
        <v>0</v>
      </c>
    </row>
    <row r="104" spans="1:6" ht="12.75">
      <c r="A104" s="245"/>
      <c r="B104" s="63"/>
      <c r="C104" s="276"/>
      <c r="D104" s="283"/>
      <c r="E104" s="23"/>
      <c r="F104" s="23"/>
    </row>
    <row r="105" spans="1:6" ht="63.75">
      <c r="A105" s="245">
        <v>11</v>
      </c>
      <c r="B105" s="63" t="s">
        <v>358</v>
      </c>
      <c r="C105" s="276" t="s">
        <v>28</v>
      </c>
      <c r="D105" s="283">
        <v>1</v>
      </c>
      <c r="E105" s="23"/>
      <c r="F105" s="308">
        <f>ROUND(D105*E105,2)</f>
        <v>0</v>
      </c>
    </row>
    <row r="106" spans="1:6" ht="12.75">
      <c r="A106" s="245"/>
      <c r="B106" s="63"/>
      <c r="C106" s="276"/>
      <c r="D106" s="283"/>
      <c r="E106" s="23"/>
      <c r="F106" s="23"/>
    </row>
    <row r="107" spans="1:6" ht="293.25">
      <c r="A107" s="245">
        <v>12</v>
      </c>
      <c r="B107" s="63" t="s">
        <v>359</v>
      </c>
      <c r="C107" s="276" t="s">
        <v>28</v>
      </c>
      <c r="D107" s="283">
        <v>4</v>
      </c>
      <c r="E107" s="23"/>
      <c r="F107" s="308">
        <f>ROUND(D107*E107,2)</f>
        <v>0</v>
      </c>
    </row>
    <row r="108" spans="1:6" ht="12.75">
      <c r="A108" s="245"/>
      <c r="B108" s="63"/>
      <c r="C108" s="276"/>
      <c r="D108" s="283"/>
      <c r="E108" s="23"/>
      <c r="F108" s="23"/>
    </row>
    <row r="109" spans="1:6" ht="38.25">
      <c r="A109" s="245">
        <v>13</v>
      </c>
      <c r="B109" s="63" t="s">
        <v>360</v>
      </c>
      <c r="C109" s="276" t="s">
        <v>211</v>
      </c>
      <c r="D109" s="283">
        <v>1</v>
      </c>
      <c r="E109" s="23"/>
      <c r="F109" s="308">
        <f>ROUND(D109*E109,2)</f>
        <v>0</v>
      </c>
    </row>
    <row r="110" spans="1:6" ht="12.75">
      <c r="A110" s="245"/>
      <c r="B110" s="63"/>
      <c r="C110" s="276"/>
      <c r="D110" s="283"/>
      <c r="E110" s="23"/>
      <c r="F110" s="23"/>
    </row>
    <row r="111" spans="1:6" ht="63.75">
      <c r="A111" s="245">
        <v>14</v>
      </c>
      <c r="B111" s="63" t="s">
        <v>373</v>
      </c>
      <c r="C111" s="276" t="s">
        <v>211</v>
      </c>
      <c r="D111" s="283">
        <v>1</v>
      </c>
      <c r="E111" s="23"/>
      <c r="F111" s="308">
        <f>ROUND(D111*E111,2)</f>
        <v>0</v>
      </c>
    </row>
    <row r="112" spans="1:6" ht="12.75">
      <c r="A112" s="245"/>
      <c r="B112" s="63"/>
      <c r="C112" s="276"/>
      <c r="D112" s="283"/>
      <c r="E112" s="23"/>
      <c r="F112" s="23"/>
    </row>
    <row r="113" spans="1:6" ht="51">
      <c r="A113" s="245">
        <v>15</v>
      </c>
      <c r="B113" s="63" t="s">
        <v>361</v>
      </c>
      <c r="C113" s="276" t="s">
        <v>212</v>
      </c>
      <c r="D113" s="283">
        <v>25</v>
      </c>
      <c r="E113" s="23"/>
      <c r="F113" s="308">
        <f>ROUND(D113*E113,2)</f>
        <v>0</v>
      </c>
    </row>
    <row r="114" spans="1:6" ht="12.75">
      <c r="A114" s="245"/>
      <c r="B114" s="63"/>
      <c r="C114" s="276"/>
      <c r="D114" s="283"/>
      <c r="E114" s="23"/>
      <c r="F114" s="23"/>
    </row>
    <row r="115" spans="1:6" ht="25.5">
      <c r="A115" s="245">
        <v>16</v>
      </c>
      <c r="B115" s="63" t="s">
        <v>372</v>
      </c>
      <c r="C115" s="276" t="s">
        <v>212</v>
      </c>
      <c r="D115" s="283">
        <v>25</v>
      </c>
      <c r="E115" s="23"/>
      <c r="F115" s="308">
        <f>ROUND(D115*E115,2)</f>
        <v>0</v>
      </c>
    </row>
    <row r="116" spans="1:6" ht="12.75">
      <c r="A116" s="245"/>
      <c r="B116" s="63"/>
      <c r="C116" s="280"/>
      <c r="D116" s="285"/>
      <c r="E116" s="65"/>
      <c r="F116" s="65"/>
    </row>
    <row r="117" spans="1:6" ht="13.5" thickBot="1">
      <c r="A117" s="248" t="s">
        <v>362</v>
      </c>
      <c r="B117" s="248"/>
      <c r="C117" s="248"/>
      <c r="D117" s="286"/>
      <c r="E117" s="248"/>
      <c r="F117" s="253">
        <f>SUM(F85:F116)</f>
        <v>0</v>
      </c>
    </row>
    <row r="119" spans="1:6" ht="12.75">
      <c r="A119" s="228" t="s">
        <v>363</v>
      </c>
      <c r="B119" s="229"/>
      <c r="C119" s="230"/>
      <c r="D119" s="231"/>
      <c r="E119" s="232"/>
      <c r="F119" s="233"/>
    </row>
    <row r="120" spans="1:6" ht="12.75">
      <c r="A120" s="235"/>
      <c r="B120" s="236"/>
      <c r="C120" s="237"/>
      <c r="D120" s="238"/>
      <c r="E120" s="239"/>
      <c r="F120" s="240"/>
    </row>
    <row r="121" spans="1:6" ht="25.5">
      <c r="A121" s="245">
        <v>1</v>
      </c>
      <c r="B121" s="63" t="s">
        <v>364</v>
      </c>
      <c r="C121" s="276" t="s">
        <v>212</v>
      </c>
      <c r="D121" s="283">
        <v>200</v>
      </c>
      <c r="E121" s="287"/>
      <c r="F121" s="308">
        <f>ROUND(D121*E121,2)</f>
        <v>0</v>
      </c>
    </row>
    <row r="122" spans="1:6" ht="12.75">
      <c r="A122" s="245"/>
      <c r="B122" s="288"/>
      <c r="C122" s="289"/>
      <c r="D122" s="290"/>
      <c r="E122" s="291"/>
      <c r="F122" s="291"/>
    </row>
    <row r="123" spans="1:6" ht="25.5">
      <c r="A123" s="245">
        <v>2</v>
      </c>
      <c r="B123" s="63" t="s">
        <v>371</v>
      </c>
      <c r="C123" s="276" t="s">
        <v>28</v>
      </c>
      <c r="D123" s="283">
        <v>4</v>
      </c>
      <c r="E123" s="287"/>
      <c r="F123" s="308">
        <f>ROUND(D123*E123,2)</f>
        <v>0</v>
      </c>
    </row>
    <row r="124" spans="1:6" ht="12.75">
      <c r="A124" s="245"/>
      <c r="B124" s="63"/>
      <c r="C124" s="276"/>
      <c r="D124" s="283"/>
      <c r="E124" s="287"/>
      <c r="F124" s="308"/>
    </row>
    <row r="125" spans="1:6" ht="38.25">
      <c r="A125" s="245">
        <v>3</v>
      </c>
      <c r="B125" s="63" t="s">
        <v>370</v>
      </c>
      <c r="C125" s="276" t="s">
        <v>211</v>
      </c>
      <c r="D125" s="283">
        <v>1</v>
      </c>
      <c r="E125" s="23"/>
      <c r="F125" s="308">
        <f>ROUND(D125*E125,2)</f>
        <v>0</v>
      </c>
    </row>
    <row r="126" spans="1:6" ht="12.75">
      <c r="A126" s="245"/>
      <c r="B126" s="63"/>
      <c r="C126" s="280"/>
      <c r="D126" s="285"/>
      <c r="E126" s="65"/>
      <c r="F126" s="65"/>
    </row>
    <row r="127" spans="1:6" ht="13.5" thickBot="1">
      <c r="A127" s="248" t="s">
        <v>365</v>
      </c>
      <c r="B127" s="248"/>
      <c r="C127" s="248"/>
      <c r="D127" s="286"/>
      <c r="E127" s="248"/>
      <c r="F127" s="253">
        <f>SUM(F121:F125)</f>
        <v>0</v>
      </c>
    </row>
    <row r="128" spans="1:6" ht="12.75">
      <c r="A128" s="254"/>
      <c r="B128" s="255"/>
      <c r="C128" s="256"/>
      <c r="D128" s="257"/>
      <c r="E128" s="292"/>
      <c r="F128" s="6"/>
    </row>
    <row r="129" spans="1:6" ht="12.75">
      <c r="A129" s="228" t="s">
        <v>366</v>
      </c>
      <c r="B129" s="229"/>
      <c r="C129" s="230"/>
      <c r="D129" s="231"/>
      <c r="E129" s="232"/>
      <c r="F129" s="233"/>
    </row>
    <row r="130" spans="1:6" ht="12.75">
      <c r="A130" s="235"/>
      <c r="B130" s="236"/>
      <c r="C130" s="237"/>
      <c r="D130" s="238"/>
      <c r="E130" s="239"/>
      <c r="F130" s="240"/>
    </row>
    <row r="131" spans="1:6" ht="63.75">
      <c r="A131" s="245">
        <v>1</v>
      </c>
      <c r="B131" s="267" t="s">
        <v>368</v>
      </c>
      <c r="C131" s="170" t="s">
        <v>211</v>
      </c>
      <c r="D131" s="265">
        <v>1</v>
      </c>
      <c r="E131" s="23"/>
      <c r="F131" s="308">
        <f>ROUND(D131*E131,2)</f>
        <v>0</v>
      </c>
    </row>
    <row r="132" spans="1:6" ht="12.75">
      <c r="A132" s="245"/>
      <c r="B132" s="293"/>
      <c r="C132" s="29"/>
      <c r="D132" s="246"/>
      <c r="E132" s="23"/>
      <c r="F132" s="65"/>
    </row>
    <row r="133" spans="1:6" ht="25.5">
      <c r="A133" s="245">
        <v>2</v>
      </c>
      <c r="B133" s="267" t="s">
        <v>369</v>
      </c>
      <c r="C133" s="170" t="s">
        <v>28</v>
      </c>
      <c r="D133" s="265">
        <v>1</v>
      </c>
      <c r="E133" s="23"/>
      <c r="F133" s="308">
        <f>ROUND(D133*E133,2)</f>
        <v>0</v>
      </c>
    </row>
    <row r="134" spans="1:6" ht="12.75">
      <c r="A134" s="245"/>
      <c r="B134" s="293"/>
      <c r="C134" s="241"/>
      <c r="D134" s="243"/>
      <c r="E134" s="65"/>
      <c r="F134" s="65"/>
    </row>
    <row r="135" spans="1:6" ht="13.5" thickBot="1">
      <c r="A135" s="248" t="s">
        <v>367</v>
      </c>
      <c r="B135" s="249"/>
      <c r="C135" s="250"/>
      <c r="D135" s="251"/>
      <c r="E135" s="282"/>
      <c r="F135" s="253">
        <f>SUM(F131:F134)</f>
        <v>0</v>
      </c>
    </row>
  </sheetData>
  <sheetProtection/>
  <mergeCells count="1">
    <mergeCell ref="B7: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Boštjan Kravos</cp:lastModifiedBy>
  <cp:lastPrinted>2023-03-23T10:28:05Z</cp:lastPrinted>
  <dcterms:created xsi:type="dcterms:W3CDTF">2007-01-18T09:39:47Z</dcterms:created>
  <dcterms:modified xsi:type="dcterms:W3CDTF">2023-04-11T06:58:33Z</dcterms:modified>
  <cp:category/>
  <cp:version/>
  <cp:contentType/>
  <cp:contentStatus/>
</cp:coreProperties>
</file>